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713"/>
  <workbookPr codeName="ThisWorkbook"/>
  <mc:AlternateContent xmlns:mc="http://schemas.openxmlformats.org/markup-compatibility/2006">
    <mc:Choice Requires="x15">
      <x15ac:absPath xmlns:x15ac="http://schemas.microsoft.com/office/spreadsheetml/2010/11/ac" url="C:\Users\fjavahe\Desktop\Form Updates\"/>
    </mc:Choice>
  </mc:AlternateContent>
  <xr:revisionPtr revIDLastSave="0" documentId="8_{4B22D041-F7C8-44A1-8D27-10FBFD66623F}" xr6:coauthVersionLast="46" xr6:coauthVersionMax="46" xr10:uidLastSave="{00000000-0000-0000-0000-000000000000}"/>
  <bookViews>
    <workbookView xWindow="28680" yWindow="-120" windowWidth="29040" windowHeight="17640" tabRatio="822" xr2:uid="{00000000-000D-0000-FFFF-FFFF00000000}"/>
  </bookViews>
  <sheets>
    <sheet name="Cert Part Pay" sheetId="2" r:id="rId1"/>
    <sheet name="CO Summary" sheetId="3" r:id="rId2"/>
    <sheet name="Sched Value" sheetId="4" r:id="rId3"/>
    <sheet name="Staffing Costs 4.2.2" sheetId="5" r:id="rId4"/>
    <sheet name="General Conditions Cost 4.2.3" sheetId="6" r:id="rId5"/>
    <sheet name="Inventory" sheetId="11" r:id="rId6"/>
    <sheet name="SBDVR" sheetId="12" r:id="rId7"/>
    <sheet name="Checklist" sheetId="10" r:id="rId8"/>
    <sheet name="Compatablity" sheetId="9" state="hidden" r:id="rId9"/>
  </sheets>
  <definedNames>
    <definedName name="_xlnm.Print_Area" localSheetId="0">'Cert Part Pay'!$A$1:$F$48</definedName>
    <definedName name="_xlnm.Print_Area" localSheetId="1">'CO Summary'!$A$1:$K$30</definedName>
    <definedName name="_xlnm.Print_Area" localSheetId="4">'General Conditions Cost 4.2.3'!$A$1:$Q$55</definedName>
    <definedName name="_xlnm.Print_Area" localSheetId="2">'Sched Value'!$A$1:$R$158</definedName>
    <definedName name="_xlnm.Print_Area" localSheetId="3">'Staffing Costs 4.2.2'!$A$1:$O$45</definedName>
    <definedName name="_xlnm.Print_Titles" localSheetId="2">'Sched Value'!$1:$10</definedName>
    <definedName name="Z_B166EF7C_5BCB_4BCF_A454_CAF17A511715_.wvu.PrintArea" localSheetId="0" hidden="1">'Cert Part Pay'!$A$1:$F$48</definedName>
    <definedName name="Z_B166EF7C_5BCB_4BCF_A454_CAF17A511715_.wvu.PrintArea" localSheetId="1" hidden="1">'CO Summary'!$A$1:$K$27</definedName>
    <definedName name="Z_B166EF7C_5BCB_4BCF_A454_CAF17A511715_.wvu.PrintArea" localSheetId="4" hidden="1">'General Conditions Cost 4.2.3'!$A$1:$Q$55</definedName>
    <definedName name="Z_B166EF7C_5BCB_4BCF_A454_CAF17A511715_.wvu.PrintArea" localSheetId="2" hidden="1">'Sched Value'!$A$1:$R$158</definedName>
    <definedName name="Z_B166EF7C_5BCB_4BCF_A454_CAF17A511715_.wvu.PrintArea" localSheetId="3" hidden="1">'Staffing Costs 4.2.2'!$A$1:$O$45</definedName>
    <definedName name="Z_B166EF7C_5BCB_4BCF_A454_CAF17A511715_.wvu.PrintTitles" localSheetId="2" hidden="1">'Sched Value'!$1:$10</definedName>
  </definedNames>
  <calcPr calcId="191028" calcCompleted="0"/>
  <customWorkbookViews>
    <customWorkbookView name="Finance and Administration - Personal View" guid="{B166EF7C-5BCB-4BCF-A454-CAF17A511715}" mergeInterval="0" personalView="1" maximized="1" windowWidth="1020" windowHeight="540" tabRatio="822"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5" l="1"/>
  <c r="N31" i="5"/>
  <c r="L24" i="5"/>
  <c r="O24" i="5"/>
  <c r="L25" i="5"/>
  <c r="O25" i="5"/>
  <c r="L26" i="5"/>
  <c r="O26" i="5" s="1"/>
  <c r="L27" i="5"/>
  <c r="O27" i="5"/>
  <c r="L28" i="5"/>
  <c r="O28" i="5"/>
  <c r="L29" i="5"/>
  <c r="O29" i="5"/>
  <c r="L30" i="5"/>
  <c r="O30" i="5"/>
  <c r="B8" i="2"/>
  <c r="Q149" i="4" l="1"/>
  <c r="Q127" i="4"/>
  <c r="E5" i="2" l="1"/>
  <c r="C4" i="10" l="1"/>
  <c r="C5" i="10"/>
  <c r="G5" i="10"/>
  <c r="G4" i="10"/>
  <c r="I5" i="11"/>
  <c r="C5" i="11"/>
  <c r="C6" i="11"/>
  <c r="I6" i="11"/>
  <c r="B10" i="2"/>
  <c r="D10" i="12" l="1"/>
  <c r="H9" i="12"/>
  <c r="D11" i="12"/>
  <c r="H6" i="12"/>
  <c r="J25" i="11" l="1"/>
  <c r="J24" i="11"/>
  <c r="J23" i="11"/>
  <c r="J22" i="11"/>
  <c r="J21" i="11"/>
  <c r="J20" i="11"/>
  <c r="J19" i="11"/>
  <c r="J18" i="11"/>
  <c r="J17" i="11"/>
  <c r="J16" i="11"/>
  <c r="J15" i="11"/>
  <c r="J14" i="11"/>
  <c r="J13" i="11"/>
  <c r="J12" i="11"/>
  <c r="J11" i="11"/>
  <c r="J10" i="11"/>
  <c r="J9" i="11"/>
  <c r="G31" i="12"/>
  <c r="F31" i="12"/>
  <c r="H30" i="12"/>
  <c r="H29" i="12"/>
  <c r="H28" i="12"/>
  <c r="H27" i="12"/>
  <c r="H26" i="12"/>
  <c r="H25" i="12"/>
  <c r="H24" i="12"/>
  <c r="H23" i="12"/>
  <c r="H22" i="12"/>
  <c r="H21" i="12"/>
  <c r="H20" i="12"/>
  <c r="H19" i="12"/>
  <c r="H18" i="12"/>
  <c r="H17" i="12"/>
  <c r="H16" i="12"/>
  <c r="H15" i="12"/>
  <c r="H14" i="12"/>
  <c r="J26" i="11" l="1"/>
  <c r="H31" i="12"/>
  <c r="I138" i="4"/>
  <c r="I133" i="4"/>
  <c r="G53" i="6" l="1"/>
  <c r="L53" i="6" s="1"/>
  <c r="N53" i="6"/>
  <c r="Q53" i="6" l="1"/>
  <c r="O5" i="6" l="1"/>
  <c r="M5" i="5"/>
  <c r="C5" i="6"/>
  <c r="C5" i="5"/>
  <c r="I5" i="3"/>
  <c r="B5" i="3"/>
  <c r="B9" i="2"/>
  <c r="B5" i="2"/>
  <c r="E7" i="2"/>
  <c r="I4" i="3" s="1"/>
  <c r="O4" i="6"/>
  <c r="M4" i="5"/>
  <c r="C4" i="6"/>
  <c r="C4" i="5"/>
  <c r="B4" i="3"/>
  <c r="H148" i="4"/>
  <c r="G148" i="4"/>
  <c r="F148" i="4"/>
  <c r="D148" i="4"/>
  <c r="C148" i="4"/>
  <c r="C142" i="4"/>
  <c r="C137" i="4"/>
  <c r="C132" i="4"/>
  <c r="C127" i="4"/>
  <c r="E127" i="4"/>
  <c r="F16" i="2" s="1"/>
  <c r="E22" i="2" s="1"/>
  <c r="F127" i="4"/>
  <c r="F132" i="4"/>
  <c r="F137" i="4"/>
  <c r="F142" i="4"/>
  <c r="H127" i="4"/>
  <c r="H132" i="4"/>
  <c r="G19" i="5"/>
  <c r="J19" i="5" s="1"/>
  <c r="G18" i="5"/>
  <c r="J18" i="5" s="1"/>
  <c r="G17" i="5"/>
  <c r="J17" i="5" s="1"/>
  <c r="G16" i="5"/>
  <c r="J16" i="5" s="1"/>
  <c r="G15" i="5"/>
  <c r="J15" i="5" s="1"/>
  <c r="G14" i="5"/>
  <c r="J14" i="5" s="1"/>
  <c r="G13" i="5"/>
  <c r="J13" i="5" s="1"/>
  <c r="G12" i="5"/>
  <c r="J12" i="5" s="1"/>
  <c r="I147" i="4"/>
  <c r="I146" i="4"/>
  <c r="I145" i="4"/>
  <c r="I141" i="4"/>
  <c r="I140" i="4"/>
  <c r="I139" i="4"/>
  <c r="I136" i="4"/>
  <c r="I135" i="4"/>
  <c r="I134" i="4"/>
  <c r="I131" i="4"/>
  <c r="I130" i="4"/>
  <c r="I129" i="4"/>
  <c r="H142" i="4"/>
  <c r="H137" i="4"/>
  <c r="R127" i="4"/>
  <c r="R143" i="4" s="1"/>
  <c r="R149" i="4" s="1"/>
  <c r="F25" i="2" s="1"/>
  <c r="G30" i="6"/>
  <c r="L30" i="6" s="1"/>
  <c r="N30" i="6"/>
  <c r="G23" i="5"/>
  <c r="G31" i="5" s="1"/>
  <c r="K31" i="5"/>
  <c r="K32" i="5" s="1"/>
  <c r="I31" i="5"/>
  <c r="I144" i="4"/>
  <c r="I122" i="4"/>
  <c r="M122" i="4"/>
  <c r="M116" i="4"/>
  <c r="P116" i="4" s="1"/>
  <c r="I116" i="4"/>
  <c r="I104" i="4"/>
  <c r="M104" i="4"/>
  <c r="I110" i="4"/>
  <c r="M110" i="4"/>
  <c r="M97" i="4"/>
  <c r="I97" i="4"/>
  <c r="M84" i="4"/>
  <c r="P84" i="4"/>
  <c r="I84" i="4"/>
  <c r="O84" i="4" s="1"/>
  <c r="M78" i="4"/>
  <c r="P78" i="4"/>
  <c r="I78" i="4"/>
  <c r="M72" i="4"/>
  <c r="P72" i="4" s="1"/>
  <c r="I72" i="4"/>
  <c r="M66" i="4"/>
  <c r="P66" i="4" s="1"/>
  <c r="I66" i="4"/>
  <c r="M60" i="4"/>
  <c r="P60" i="4" s="1"/>
  <c r="I60" i="4"/>
  <c r="M54" i="4"/>
  <c r="P54" i="4" s="1"/>
  <c r="I54" i="4"/>
  <c r="M48" i="4"/>
  <c r="P48" i="4" s="1"/>
  <c r="I48" i="4"/>
  <c r="M42" i="4"/>
  <c r="P42" i="4" s="1"/>
  <c r="I42" i="4"/>
  <c r="O42" i="4" s="1"/>
  <c r="M36" i="4"/>
  <c r="I36" i="4"/>
  <c r="O36" i="4" s="1"/>
  <c r="M30" i="4"/>
  <c r="I30" i="4"/>
  <c r="O30" i="4" s="1"/>
  <c r="M24" i="4"/>
  <c r="I24" i="4"/>
  <c r="N24" i="4" s="1"/>
  <c r="M18" i="4"/>
  <c r="P18" i="4" s="1"/>
  <c r="I18" i="4"/>
  <c r="O18" i="4" s="1"/>
  <c r="M13" i="4"/>
  <c r="P13" i="4" s="1"/>
  <c r="M90" i="4"/>
  <c r="P90" i="4"/>
  <c r="I13" i="4"/>
  <c r="I90" i="4"/>
  <c r="L127" i="4"/>
  <c r="L143" i="4" s="1"/>
  <c r="L149" i="4" s="1"/>
  <c r="K127" i="4"/>
  <c r="J127" i="4"/>
  <c r="J143" i="4" s="1"/>
  <c r="J149" i="4" s="1"/>
  <c r="G127" i="4"/>
  <c r="G142" i="4"/>
  <c r="G137" i="4"/>
  <c r="G132" i="4"/>
  <c r="D127" i="4"/>
  <c r="D132" i="4"/>
  <c r="D142" i="4"/>
  <c r="D137" i="4"/>
  <c r="N12" i="6"/>
  <c r="N14" i="6"/>
  <c r="N15" i="6"/>
  <c r="N16" i="6"/>
  <c r="N18" i="6"/>
  <c r="N20" i="6"/>
  <c r="N21" i="6"/>
  <c r="N22" i="6"/>
  <c r="N25" i="6"/>
  <c r="N26" i="6"/>
  <c r="N28" i="6"/>
  <c r="N29" i="6"/>
  <c r="N34" i="6"/>
  <c r="N37" i="6"/>
  <c r="N38" i="6"/>
  <c r="N42" i="6"/>
  <c r="N43" i="6"/>
  <c r="N44" i="6"/>
  <c r="N45" i="6"/>
  <c r="N47" i="6"/>
  <c r="N48" i="6"/>
  <c r="N49" i="6"/>
  <c r="N50" i="6"/>
  <c r="N51" i="6"/>
  <c r="J54" i="6"/>
  <c r="I54" i="6"/>
  <c r="H54" i="6"/>
  <c r="L12" i="5"/>
  <c r="N20" i="5"/>
  <c r="M20" i="5"/>
  <c r="I20" i="5"/>
  <c r="I32" i="5" s="1"/>
  <c r="H20" i="5"/>
  <c r="J25" i="3"/>
  <c r="G12" i="6"/>
  <c r="L12" i="6" s="1"/>
  <c r="Q12" i="6" s="1"/>
  <c r="G14" i="6"/>
  <c r="L14" i="6"/>
  <c r="G15" i="6"/>
  <c r="L15" i="6" s="1"/>
  <c r="Q15" i="6" s="1"/>
  <c r="G16" i="6"/>
  <c r="L16" i="6" s="1"/>
  <c r="G17" i="6"/>
  <c r="L17" i="6" s="1"/>
  <c r="N17" i="6"/>
  <c r="G18" i="6"/>
  <c r="L18" i="6" s="1"/>
  <c r="Q18" i="6" s="1"/>
  <c r="O54" i="6"/>
  <c r="G20" i="6"/>
  <c r="L20" i="6"/>
  <c r="G21" i="6"/>
  <c r="L21" i="6" s="1"/>
  <c r="G22" i="6"/>
  <c r="L22" i="6" s="1"/>
  <c r="G24" i="6"/>
  <c r="L24" i="6" s="1"/>
  <c r="N24" i="6"/>
  <c r="G25" i="6"/>
  <c r="L25" i="6" s="1"/>
  <c r="Q25" i="6" s="1"/>
  <c r="G26" i="6"/>
  <c r="L26" i="6"/>
  <c r="Q26" i="6" s="1"/>
  <c r="G28" i="6"/>
  <c r="L28" i="6" s="1"/>
  <c r="Q28" i="6" s="1"/>
  <c r="G29" i="6"/>
  <c r="L29" i="6" s="1"/>
  <c r="G31" i="6"/>
  <c r="L31" i="6"/>
  <c r="N31" i="6"/>
  <c r="G34" i="6"/>
  <c r="L34" i="6" s="1"/>
  <c r="Q34" i="6" s="1"/>
  <c r="G35" i="6"/>
  <c r="L35" i="6" s="1"/>
  <c r="N35" i="6"/>
  <c r="G36" i="6"/>
  <c r="L36" i="6"/>
  <c r="N36" i="6"/>
  <c r="G37" i="6"/>
  <c r="L37" i="6" s="1"/>
  <c r="G38" i="6"/>
  <c r="L38" i="6" s="1"/>
  <c r="Q38" i="6" s="1"/>
  <c r="G39" i="6"/>
  <c r="L39" i="6" s="1"/>
  <c r="N39" i="6"/>
  <c r="G40" i="6"/>
  <c r="L40" i="6"/>
  <c r="N40" i="6"/>
  <c r="G42" i="6"/>
  <c r="L42" i="6" s="1"/>
  <c r="Q42" i="6" s="1"/>
  <c r="G43" i="6"/>
  <c r="L43" i="6" s="1"/>
  <c r="Q43" i="6" s="1"/>
  <c r="G44" i="6"/>
  <c r="L44" i="6"/>
  <c r="G45" i="6"/>
  <c r="L45" i="6" s="1"/>
  <c r="Q45" i="6" s="1"/>
  <c r="G47" i="6"/>
  <c r="L47" i="6" s="1"/>
  <c r="G48" i="6"/>
  <c r="L48" i="6" s="1"/>
  <c r="G49" i="6"/>
  <c r="L49" i="6" s="1"/>
  <c r="G50" i="6"/>
  <c r="L50" i="6"/>
  <c r="G51" i="6"/>
  <c r="L51" i="6" s="1"/>
  <c r="Q51" i="6" s="1"/>
  <c r="G52" i="6"/>
  <c r="L52" i="6" s="1"/>
  <c r="N52" i="6"/>
  <c r="L13" i="5"/>
  <c r="L14" i="5"/>
  <c r="L15" i="5"/>
  <c r="L16" i="5"/>
  <c r="L17" i="5"/>
  <c r="L18" i="5"/>
  <c r="L19" i="5"/>
  <c r="L23" i="5"/>
  <c r="L31" i="5" s="1"/>
  <c r="D25" i="3"/>
  <c r="E25" i="3"/>
  <c r="H25" i="3"/>
  <c r="I25" i="3"/>
  <c r="K25" i="3"/>
  <c r="J26" i="3" s="1"/>
  <c r="C26" i="3"/>
  <c r="D15" i="2" s="1"/>
  <c r="D17" i="2" s="1"/>
  <c r="F26" i="3"/>
  <c r="G26" i="3"/>
  <c r="E9" i="2"/>
  <c r="H31" i="5"/>
  <c r="N48" i="4"/>
  <c r="I142" i="4"/>
  <c r="P30" i="4"/>
  <c r="O90" i="4"/>
  <c r="O104" i="4"/>
  <c r="P104" i="4"/>
  <c r="N104" i="4"/>
  <c r="O48" i="4"/>
  <c r="P24" i="4"/>
  <c r="O66" i="4"/>
  <c r="Q36" i="6"/>
  <c r="K54" i="6"/>
  <c r="P54" i="6"/>
  <c r="M142" i="4"/>
  <c r="N142" i="4" s="1"/>
  <c r="Q52" i="6" l="1"/>
  <c r="Q39" i="6"/>
  <c r="Q35" i="6"/>
  <c r="N97" i="4"/>
  <c r="O14" i="5"/>
  <c r="J23" i="5"/>
  <c r="J31" i="5" s="1"/>
  <c r="M32" i="5"/>
  <c r="Q24" i="6"/>
  <c r="N84" i="4"/>
  <c r="Q31" i="6"/>
  <c r="Q50" i="6"/>
  <c r="O16" i="5"/>
  <c r="O24" i="4"/>
  <c r="Q30" i="6"/>
  <c r="Q14" i="6"/>
  <c r="N78" i="4"/>
  <c r="O17" i="5"/>
  <c r="Q20" i="6"/>
  <c r="O18" i="5"/>
  <c r="N36" i="4"/>
  <c r="Q37" i="6"/>
  <c r="Q44" i="6"/>
  <c r="G143" i="4"/>
  <c r="G149" i="4" s="1"/>
  <c r="H128" i="4"/>
  <c r="I128" i="4" s="1"/>
  <c r="I132" i="4" s="1"/>
  <c r="O132" i="4" s="1"/>
  <c r="O15" i="5"/>
  <c r="L20" i="5"/>
  <c r="L32" i="5" s="1"/>
  <c r="O60" i="4"/>
  <c r="H26" i="3"/>
  <c r="D26" i="3"/>
  <c r="P36" i="4"/>
  <c r="N66" i="4"/>
  <c r="N110" i="4"/>
  <c r="I137" i="4"/>
  <c r="H32" i="5"/>
  <c r="O122" i="4"/>
  <c r="Q40" i="6"/>
  <c r="O110" i="4"/>
  <c r="O78" i="4"/>
  <c r="Q48" i="6"/>
  <c r="O13" i="5"/>
  <c r="Q49" i="6"/>
  <c r="Q17" i="6"/>
  <c r="Q47" i="6"/>
  <c r="Q29" i="6"/>
  <c r="Q16" i="6"/>
  <c r="O13" i="4"/>
  <c r="N42" i="4"/>
  <c r="N60" i="4"/>
  <c r="Q22" i="6"/>
  <c r="N32" i="5"/>
  <c r="H143" i="4"/>
  <c r="H149" i="4" s="1"/>
  <c r="I148" i="4"/>
  <c r="O97" i="4"/>
  <c r="Q21" i="6"/>
  <c r="N90" i="4"/>
  <c r="N30" i="4"/>
  <c r="O19" i="5"/>
  <c r="C143" i="4"/>
  <c r="O116" i="4"/>
  <c r="N116" i="4"/>
  <c r="F143" i="4"/>
  <c r="F149" i="4" s="1"/>
  <c r="G54" i="6"/>
  <c r="D18" i="2"/>
  <c r="D143" i="4"/>
  <c r="D149" i="4" s="1"/>
  <c r="E15" i="2" s="1"/>
  <c r="N122" i="4"/>
  <c r="E19" i="2"/>
  <c r="P122" i="4"/>
  <c r="O12" i="5"/>
  <c r="J20" i="5"/>
  <c r="K143" i="4"/>
  <c r="M137" i="4"/>
  <c r="C149" i="4"/>
  <c r="I127" i="4"/>
  <c r="I143" i="4" s="1"/>
  <c r="N54" i="6"/>
  <c r="E21" i="2"/>
  <c r="N13" i="4"/>
  <c r="L54" i="6"/>
  <c r="N18" i="4"/>
  <c r="G20" i="5"/>
  <c r="G32" i="5" s="1"/>
  <c r="P110" i="4"/>
  <c r="E149" i="4"/>
  <c r="P142" i="4"/>
  <c r="O142" i="4"/>
  <c r="M127" i="4"/>
  <c r="O72" i="4"/>
  <c r="N72" i="4"/>
  <c r="F19" i="2"/>
  <c r="P97" i="4"/>
  <c r="P127" i="4" s="1"/>
  <c r="F21" i="2"/>
  <c r="N54" i="4"/>
  <c r="O54" i="4"/>
  <c r="J32" i="5" l="1"/>
  <c r="O23" i="5"/>
  <c r="O31" i="5" s="1"/>
  <c r="Q54" i="6"/>
  <c r="O20" i="5"/>
  <c r="O127" i="4"/>
  <c r="F15" i="2"/>
  <c r="I149" i="4"/>
  <c r="N137" i="4"/>
  <c r="P137" i="4"/>
  <c r="N127" i="4"/>
  <c r="O137" i="4"/>
  <c r="M143" i="4"/>
  <c r="E14" i="2"/>
  <c r="E17" i="2" s="1"/>
  <c r="F14" i="2"/>
  <c r="O32" i="5" l="1"/>
  <c r="F17" i="2"/>
  <c r="P143" i="4"/>
  <c r="N143" i="4"/>
  <c r="N148" i="4" s="1"/>
  <c r="M148" i="4" s="1"/>
  <c r="O143" i="4"/>
  <c r="K148" i="4" l="1"/>
  <c r="K149" i="4" s="1"/>
  <c r="M149" i="4"/>
  <c r="P148" i="4"/>
  <c r="P149" i="4" s="1"/>
  <c r="F24" i="2" s="1"/>
  <c r="O148" i="4"/>
  <c r="O149" i="4" s="1"/>
  <c r="F18" i="2" s="1"/>
  <c r="M153" i="4" l="1"/>
  <c r="E20" i="2"/>
  <c r="E23" i="2" s="1"/>
  <c r="E29" i="2" s="1"/>
  <c r="F20" i="2"/>
  <c r="F23" i="2" s="1"/>
  <c r="N149" i="4"/>
  <c r="F26" i="2" l="1"/>
  <c r="F28" i="2" s="1"/>
  <c r="F29" i="2"/>
</calcChain>
</file>

<file path=xl/sharedStrings.xml><?xml version="1.0" encoding="utf-8"?>
<sst xmlns="http://schemas.openxmlformats.org/spreadsheetml/2006/main" count="510" uniqueCount="356">
  <si>
    <t xml:space="preserve">UNIVERSITY OF FLORIDA                                                      </t>
  </si>
  <si>
    <t>PLANNING DESIGN AND CONSTRUCTION</t>
  </si>
  <si>
    <t>CERTIFICATE OF PARTIAL PAYMENT</t>
  </si>
  <si>
    <t>CONTRACTOR APPLICATION AND CERTIFICATION OF PARTIAL PAYMENT</t>
  </si>
  <si>
    <t>Contractor:</t>
  </si>
  <si>
    <t>Application No.:</t>
  </si>
  <si>
    <t>Address:</t>
  </si>
  <si>
    <t>Page:</t>
  </si>
  <si>
    <t>1 of 1 Pages</t>
  </si>
  <si>
    <t>Date:</t>
  </si>
  <si>
    <t>PO#</t>
  </si>
  <si>
    <t xml:space="preserve">NTP Date: </t>
  </si>
  <si>
    <t>UAA Project No:</t>
  </si>
  <si>
    <t>No. of Days Elapsed:</t>
  </si>
  <si>
    <t>(Calendar Days)</t>
  </si>
  <si>
    <t>Project Name:</t>
  </si>
  <si>
    <t>Previous Pay Period Ending:</t>
  </si>
  <si>
    <t>This Pay Period Ending:</t>
  </si>
  <si>
    <t>Reference Schedule of Values</t>
  </si>
  <si>
    <t>No. of Days</t>
  </si>
  <si>
    <t>Progress Payment Calculation*</t>
  </si>
  <si>
    <t>Contract Accounting</t>
  </si>
  <si>
    <t xml:space="preserve">C  </t>
  </si>
  <si>
    <t>ORIGINAL CONTRACT (Sum / Days)</t>
  </si>
  <si>
    <t>Net Amount of CHANGE ORDERS</t>
  </si>
  <si>
    <t>Scope of Work</t>
  </si>
  <si>
    <t>Owner Direct Purchase</t>
  </si>
  <si>
    <t>CURRENT CONTRACT (Sum / Days)</t>
  </si>
  <si>
    <t xml:space="preserve">H  </t>
  </si>
  <si>
    <t>BALANCE TO FINISH (Sum / Days)</t>
  </si>
  <si>
    <t xml:space="preserve">D  </t>
  </si>
  <si>
    <t>COMPLETED TO DATE (Previous G)</t>
  </si>
  <si>
    <t>From Previous Cert.</t>
  </si>
  <si>
    <t xml:space="preserve">E  </t>
  </si>
  <si>
    <t>COMPLETED TO DATE</t>
  </si>
  <si>
    <t>From This Cert.</t>
  </si>
  <si>
    <t xml:space="preserve">F  </t>
  </si>
  <si>
    <t>MATERIALS STORED</t>
  </si>
  <si>
    <t xml:space="preserve">G  </t>
  </si>
  <si>
    <t>TOTAL COMPLETED &amp; STORED</t>
  </si>
  <si>
    <t xml:space="preserve">I  </t>
  </si>
  <si>
    <t>LESS RETAINAGE</t>
  </si>
  <si>
    <t>Minimum 10%</t>
  </si>
  <si>
    <t>Exceptions</t>
  </si>
  <si>
    <t>TOTAL</t>
  </si>
  <si>
    <t>LESS PREVIOUS PAYMENTS</t>
  </si>
  <si>
    <t>AMOUNT THIS CERTIFICATE</t>
  </si>
  <si>
    <t>* % completed calculation for progress payments adjusted to reflect ODP Program intended for both CM Project and Overhead Fee and the A/E Construction Administration Phase services fee.</t>
  </si>
  <si>
    <t xml:space="preserve"> </t>
  </si>
  <si>
    <r>
      <rPr>
        <b/>
        <sz val="10"/>
        <rFont val="Arial Narrow"/>
        <family val="2"/>
      </rPr>
      <t>CERTIFICATION BY BUILDER:</t>
    </r>
    <r>
      <rPr>
        <sz val="10"/>
        <rFont val="Arial Narrow"/>
        <family val="2"/>
      </rPr>
      <t xml:space="preserve">  According to the best of my knowledge and belief, I certify that all items and amounts shown on the face of this Application are correct, that all Work has been performed and material supplied  in full accordance with the terms and conditions of the Contract, and that all just and lawful bills against me and my Subcontractors for labor and equipment employed in the performance of this Contract have been paid in full in accordance with the terms and conditions.  I further certify that all Subcontractors providing service for the Work are  licensed according to the requirements of the State of Florida.</t>
    </r>
  </si>
  <si>
    <r>
      <t xml:space="preserve">State of _______, County of </t>
    </r>
    <r>
      <rPr>
        <sz val="10"/>
        <rFont val="Times New Roman"/>
        <family val="1"/>
      </rPr>
      <t xml:space="preserve"> </t>
    </r>
    <r>
      <rPr>
        <b/>
        <sz val="10"/>
        <rFont val="Times New Roman"/>
        <family val="1"/>
      </rPr>
      <t>________</t>
    </r>
  </si>
  <si>
    <r>
      <t>Subscribed and sworn before me this ___ day of ______</t>
    </r>
    <r>
      <rPr>
        <sz val="10"/>
        <rFont val="Times New Roman"/>
        <family val="1"/>
      </rPr>
      <t>,</t>
    </r>
    <r>
      <rPr>
        <b/>
        <sz val="10"/>
        <rFont val="Times New Roman"/>
        <family val="1"/>
      </rPr>
      <t xml:space="preserve"> 20___.</t>
    </r>
  </si>
  <si>
    <t>Notary Public:</t>
  </si>
  <si>
    <t>Commissions Expires:</t>
  </si>
  <si>
    <r>
      <rPr>
        <b/>
        <sz val="10"/>
        <rFont val="Arial"/>
        <family val="2"/>
      </rPr>
      <t>CERTIFICATION OF ARCHITECT/ENGINEER:</t>
    </r>
    <r>
      <rPr>
        <sz val="10"/>
        <rFont val="Arial"/>
        <family val="2"/>
      </rPr>
      <t xml:space="preserve"> I certify that I have checked and verified this Progress Payment Application; that to the best of my knowledge and belief the above application is a true statement of the value of the Work performed and the materials suitably stored on the site; and that the Work and materials included in this Certificate has been formed and materials supplied in accordance with the requirements of the Construction Documents and this Contract, and I approve for payment the Builder's certified amount noted above.</t>
    </r>
  </si>
  <si>
    <t>Architect/Engineer</t>
  </si>
  <si>
    <t>PDC Project Manager  *verified receipt of required reports.</t>
  </si>
  <si>
    <t>Date</t>
  </si>
  <si>
    <t>UAA Business Manager</t>
  </si>
  <si>
    <t>Executive Associate Athletic Director</t>
  </si>
  <si>
    <t>PDC Revised June 2020</t>
  </si>
  <si>
    <t>UNIVERSITY OF FLORIDA</t>
  </si>
  <si>
    <r>
      <t>C</t>
    </r>
    <r>
      <rPr>
        <b/>
        <sz val="11"/>
        <color indexed="9"/>
        <rFont val="Book Antiqua"/>
        <family val="1"/>
      </rPr>
      <t>HANGE</t>
    </r>
    <r>
      <rPr>
        <b/>
        <sz val="12"/>
        <color indexed="9"/>
        <rFont val="Book Antiqua"/>
        <family val="1"/>
      </rPr>
      <t xml:space="preserve"> O</t>
    </r>
    <r>
      <rPr>
        <b/>
        <sz val="11"/>
        <color indexed="9"/>
        <rFont val="Book Antiqua"/>
        <family val="1"/>
      </rPr>
      <t>RDER</t>
    </r>
    <r>
      <rPr>
        <b/>
        <sz val="12"/>
        <color indexed="9"/>
        <rFont val="Book Antiqua"/>
        <family val="1"/>
      </rPr>
      <t xml:space="preserve"> S</t>
    </r>
    <r>
      <rPr>
        <b/>
        <sz val="11"/>
        <color indexed="9"/>
        <rFont val="Book Antiqua"/>
        <family val="1"/>
      </rPr>
      <t>UMMARY</t>
    </r>
  </si>
  <si>
    <t>UF Project No:</t>
  </si>
  <si>
    <t>Change Orders Approved to Date</t>
  </si>
  <si>
    <t>Owner
Direct Purchase</t>
  </si>
  <si>
    <t>CM Contingency</t>
  </si>
  <si>
    <t>Bid Package Savings</t>
  </si>
  <si>
    <t>Change Order No.</t>
  </si>
  <si>
    <t>Description</t>
  </si>
  <si>
    <t>Additions</t>
  </si>
  <si>
    <t>Deductions</t>
  </si>
  <si>
    <t>ODP Tax Savings</t>
  </si>
  <si>
    <t>Sub-Total</t>
  </si>
  <si>
    <t>Net Amount of Change Orders</t>
  </si>
  <si>
    <t xml:space="preserve">* All change order numbers shall be used consecutively and only once. CM shall prepare change orders for all ODPs, trade buyouts and approved transfers. </t>
  </si>
  <si>
    <t>THIS FORM MUST EQUAL THE NUMBERS ON THE SCHEDULE OF CONTRACT VALUES.</t>
  </si>
  <si>
    <t>PLEASE ENTER DEDUCTIONS AS NEGATIVE AMOUNTS.</t>
  </si>
  <si>
    <r>
      <t xml:space="preserve"> SCHEDULE OF CONTRACT VALUES</t>
    </r>
    <r>
      <rPr>
        <sz val="18"/>
        <color indexed="9"/>
        <rFont val="Book Antiqua"/>
        <family val="1"/>
      </rPr>
      <t xml:space="preserve"> </t>
    </r>
  </si>
  <si>
    <t>Invoice Number:</t>
  </si>
  <si>
    <t>UAA Project Number:</t>
  </si>
  <si>
    <t>Add Project # on SOV</t>
  </si>
  <si>
    <t>Add Project Name on SOV</t>
  </si>
  <si>
    <t>PO Number</t>
  </si>
  <si>
    <t>Add Contractor Name on SOV</t>
  </si>
  <si>
    <t>A</t>
  </si>
  <si>
    <t>B</t>
  </si>
  <si>
    <t>D</t>
  </si>
  <si>
    <t>E</t>
  </si>
  <si>
    <t>F</t>
  </si>
  <si>
    <t>G</t>
  </si>
  <si>
    <t>H</t>
  </si>
  <si>
    <t>I</t>
  </si>
  <si>
    <r>
      <t xml:space="preserve">ITEM NO.
</t>
    </r>
    <r>
      <rPr>
        <sz val="8"/>
        <rFont val="Arial Narrow"/>
        <family val="2"/>
      </rPr>
      <t>(CM's Cost Codes)</t>
    </r>
  </si>
  <si>
    <r>
      <t xml:space="preserve">DESCRIPTION OF WORK
</t>
    </r>
    <r>
      <rPr>
        <sz val="8"/>
        <rFont val="Arial Narrow"/>
        <family val="2"/>
      </rPr>
      <t>Trade Contractor Name &amp; Scope of Work</t>
    </r>
  </si>
  <si>
    <t xml:space="preserve">WORK COMPLETED </t>
  </si>
  <si>
    <t xml:space="preserve">MATERIALS </t>
  </si>
  <si>
    <t>Total Completed &amp; Stored to Date</t>
  </si>
  <si>
    <t>% Complete</t>
  </si>
  <si>
    <t>Balance to Finish</t>
  </si>
  <si>
    <t>RETAINAGE</t>
  </si>
  <si>
    <t>CHANGE ORDERS</t>
  </si>
  <si>
    <t>Subcontractor Total Contract Amount &amp; Allowances</t>
  </si>
  <si>
    <t>Amount from Previous Month Pay Application</t>
  </si>
  <si>
    <t>This Period</t>
  </si>
  <si>
    <t>This Period Presently Stored</t>
  </si>
  <si>
    <t>Exceptions and Return of Retainage</t>
  </si>
  <si>
    <t>Scheduled Value</t>
  </si>
  <si>
    <t>Contract Change</t>
  </si>
  <si>
    <t>Bid Package Savings/Loss</t>
  </si>
  <si>
    <t>Construction</t>
  </si>
  <si>
    <t>General</t>
  </si>
  <si>
    <t>Subcontractor Name</t>
  </si>
  <si>
    <t>CO #, COP#, Amount</t>
  </si>
  <si>
    <t>Sitework</t>
  </si>
  <si>
    <t>Concrete</t>
  </si>
  <si>
    <t>Masonry</t>
  </si>
  <si>
    <t>Metals</t>
  </si>
  <si>
    <t>Woods &amp; Plastics</t>
  </si>
  <si>
    <t>Thermal &amp; Moisture Protect</t>
  </si>
  <si>
    <t>Doors &amp; Windows</t>
  </si>
  <si>
    <t>Finishes</t>
  </si>
  <si>
    <t>Specialties</t>
  </si>
  <si>
    <t>Equipment</t>
  </si>
  <si>
    <t>Furnishings</t>
  </si>
  <si>
    <t>Special Construction</t>
  </si>
  <si>
    <t>Conveying System</t>
  </si>
  <si>
    <t>Mechanical</t>
  </si>
  <si>
    <t>HVAC</t>
  </si>
  <si>
    <t>PLUMBING</t>
  </si>
  <si>
    <t>FIRE PROTECTION</t>
  </si>
  <si>
    <t>Electrical</t>
  </si>
  <si>
    <t>Telecommunications</t>
  </si>
  <si>
    <t>Sub Total - Construction</t>
  </si>
  <si>
    <t>4.2.5</t>
  </si>
  <si>
    <t>Change Order #</t>
  </si>
  <si>
    <t>Subtotal CM Contingency</t>
  </si>
  <si>
    <t>4.2.2</t>
  </si>
  <si>
    <t xml:space="preserve">CM Staffing Costs </t>
  </si>
  <si>
    <t>Subtotal  CM Staffing Costs</t>
  </si>
  <si>
    <t>4.2.3</t>
  </si>
  <si>
    <t xml:space="preserve">CM General Conditions </t>
  </si>
  <si>
    <t>Subtotal  CM General Conditions</t>
  </si>
  <si>
    <t>Total Construction, CM Contingency, Staffing &amp; General Conditions</t>
  </si>
  <si>
    <t>CM Overhead  &amp; Profit</t>
  </si>
  <si>
    <t>4.2c</t>
  </si>
  <si>
    <t>Subtotal CM Profit &amp; Overhead</t>
  </si>
  <si>
    <t>Total GMP</t>
  </si>
  <si>
    <t>This Pay Application:</t>
  </si>
  <si>
    <t>SCHEDULE OF CONTRACT VALUES - ARTICLE 4.2(a) CM STAFFING COSTS</t>
  </si>
  <si>
    <t>C</t>
  </si>
  <si>
    <t>ITEM NO.</t>
  </si>
  <si>
    <t>DESCRIPTION OF WORK</t>
  </si>
  <si>
    <t>QUANTITY</t>
  </si>
  <si>
    <t>UNIT COST</t>
  </si>
  <si>
    <t>ORIGINAL GMP AMOUNT</t>
  </si>
  <si>
    <t>CM</t>
  </si>
  <si>
    <t>CURRENT</t>
  </si>
  <si>
    <t>COSTS</t>
  </si>
  <si>
    <t>UNITS</t>
  </si>
  <si>
    <t>LABOR</t>
  </si>
  <si>
    <t>BURDEN</t>
  </si>
  <si>
    <t>Contingency</t>
  </si>
  <si>
    <t>TO DATE</t>
  </si>
  <si>
    <t xml:space="preserve">PRIOR </t>
  </si>
  <si>
    <t>THIS PERIOD</t>
  </si>
  <si>
    <t>REMAINING</t>
  </si>
  <si>
    <t>Project Personnel- Article 4.2.2</t>
  </si>
  <si>
    <t>4.2.2(i)</t>
  </si>
  <si>
    <t>Field employees</t>
  </si>
  <si>
    <t>Project Manager</t>
  </si>
  <si>
    <t>Weeks</t>
  </si>
  <si>
    <t>General Superintendent</t>
  </si>
  <si>
    <t>Assistant Superintendent</t>
  </si>
  <si>
    <t>MEP Superintendent</t>
  </si>
  <si>
    <t>Safety Engineer</t>
  </si>
  <si>
    <t>Project Engineer</t>
  </si>
  <si>
    <t>Administrative Assistant</t>
  </si>
  <si>
    <t>Sub-Total Project Site Personnel</t>
  </si>
  <si>
    <t>Project Site Cost- Article 4.2.2</t>
  </si>
  <si>
    <t>AMOUNT</t>
  </si>
  <si>
    <t>4.2.2(iii)</t>
  </si>
  <si>
    <t>Direct costs Not in GCs</t>
  </si>
  <si>
    <t>Job Site Const Vehicles Includes fuel/repairs/maint</t>
  </si>
  <si>
    <t>Months</t>
  </si>
  <si>
    <t>4.2.2(iv)</t>
  </si>
  <si>
    <t>Travel / per diem costs</t>
  </si>
  <si>
    <t>Field office personnel</t>
  </si>
  <si>
    <t>Home office personnel</t>
  </si>
  <si>
    <t>4.2.2(v)</t>
  </si>
  <si>
    <t>Relocation and Temporary Living Exp</t>
  </si>
  <si>
    <t>4.2.2(vi)</t>
  </si>
  <si>
    <t>Costs of Mgmt Svcs Not in GCs to expedite project(Written Approval)</t>
  </si>
  <si>
    <t>Sub-Total Project Site Costs</t>
  </si>
  <si>
    <t>TOTAL- CM Staffing Costs</t>
  </si>
  <si>
    <t xml:space="preserve">Note: </t>
  </si>
  <si>
    <t>Adjustments to the Schedule of Values under Article 4.2.2 allowances are permitted only when documented through the Change Order process.</t>
  </si>
  <si>
    <r>
      <t>PLANNING DESIGN AND CONSTRUCTION</t>
    </r>
    <r>
      <rPr>
        <sz val="10"/>
        <rFont val="Book Antiqua"/>
        <family val="1"/>
      </rPr>
      <t/>
    </r>
  </si>
  <si>
    <t>SCHEDULE OF CONTRACT VALUES - ARTICLE 4.2(b) GENERAL CONDITIONS COST</t>
  </si>
  <si>
    <t>UAA Project No.:</t>
  </si>
  <si>
    <t>UNIT</t>
  </si>
  <si>
    <t>COST</t>
  </si>
  <si>
    <t>ORIGINAL GMP</t>
  </si>
  <si>
    <t>ODP TAX</t>
  </si>
  <si>
    <t xml:space="preserve">BID PACKAGE </t>
  </si>
  <si>
    <t>MATERIAL</t>
  </si>
  <si>
    <t>SAVINGS</t>
  </si>
  <si>
    <t>CONTINGENCY</t>
  </si>
  <si>
    <t xml:space="preserve">Project Reimbursable </t>
  </si>
  <si>
    <t>4.2.3(i)</t>
  </si>
  <si>
    <t>Mobilization / demobilization costs</t>
  </si>
  <si>
    <t>Hand tools</t>
  </si>
  <si>
    <t>4.2.3(ii)</t>
  </si>
  <si>
    <t>Site Safety</t>
  </si>
  <si>
    <t>Safety/ First Aid Supplies</t>
  </si>
  <si>
    <t>Barricades &amp; safety equipment</t>
  </si>
  <si>
    <t>Drug Testing</t>
  </si>
  <si>
    <t>Temporary roads &amp; parking</t>
  </si>
  <si>
    <t>Water Coolers</t>
  </si>
  <si>
    <t>4.2.3(iii)</t>
  </si>
  <si>
    <t>Trash Removal/Dump Fees</t>
  </si>
  <si>
    <t>Trash removal /  dump fee</t>
  </si>
  <si>
    <t>Daily Clean-up</t>
  </si>
  <si>
    <t>Final Clean-up</t>
  </si>
  <si>
    <t>4.2.3(iv)</t>
  </si>
  <si>
    <t>Job Site Expenses</t>
  </si>
  <si>
    <t>Reproduction including bid sets</t>
  </si>
  <si>
    <t xml:space="preserve">Fax/Telephone/Cellular phone service </t>
  </si>
  <si>
    <t>Postage/Express Delivery Charges</t>
  </si>
  <si>
    <t>4.2.3(v)</t>
  </si>
  <si>
    <t>Insurance and bonds</t>
  </si>
  <si>
    <t>Builder's risk insurance</t>
  </si>
  <si>
    <t>Payment &amp; Performance bonds</t>
  </si>
  <si>
    <t>General Liability Insurance</t>
  </si>
  <si>
    <t>4.2.3(vi)</t>
  </si>
  <si>
    <t>Sales, use and gross receipt taxes</t>
  </si>
  <si>
    <t>4.2.3(vii)</t>
  </si>
  <si>
    <t>Building &amp;  permit fee</t>
  </si>
  <si>
    <t>4.2.3(ix)</t>
  </si>
  <si>
    <t>Temporary site utilities</t>
  </si>
  <si>
    <t>Temporary electric power &amp; lighting</t>
  </si>
  <si>
    <t>Temporary water</t>
  </si>
  <si>
    <t>Temporary chilled water</t>
  </si>
  <si>
    <t>Temporary toilets</t>
  </si>
  <si>
    <t>Temporary sewer</t>
  </si>
  <si>
    <t>Temporary weather protection</t>
  </si>
  <si>
    <t>4.2.3(x)</t>
  </si>
  <si>
    <t>Crossing/protecting public utility((If Required and Directed by Owner)</t>
  </si>
  <si>
    <t>4.2.3(xi)</t>
  </si>
  <si>
    <t>Costs of Operation of Site Office(By Written Approval)</t>
  </si>
  <si>
    <t>StationarySupplies</t>
  </si>
  <si>
    <t>Furniture/Fixtures</t>
  </si>
  <si>
    <t>Office Equipment</t>
  </si>
  <si>
    <t>Field Computer Services</t>
  </si>
  <si>
    <t>4.2.3(xiii)</t>
  </si>
  <si>
    <t>Construction Drawing/Specs</t>
  </si>
  <si>
    <t>Shop drawing preparation</t>
  </si>
  <si>
    <t>Coordination plan / as-built records</t>
  </si>
  <si>
    <t>As Built Drawings</t>
  </si>
  <si>
    <t>Conformed Documents</t>
  </si>
  <si>
    <t>Reproduction of Documents</t>
  </si>
  <si>
    <t>4.2.3(xiv)</t>
  </si>
  <si>
    <t>Rented equipment</t>
  </si>
  <si>
    <t>4.2.3(xv)</t>
  </si>
  <si>
    <t>Surveying &amp; Layout</t>
  </si>
  <si>
    <t>TOTAL- GENERAL CONDITIONS</t>
  </si>
  <si>
    <t>Adjustments to the Schedule of Values under Article 4.2.3 allowances are permitted only when documented through the Change Order process.</t>
  </si>
  <si>
    <t>PROJECT FUNDED FURNITURE AND EQUIPMENT INVENTORY</t>
  </si>
  <si>
    <t>*Items purchased under Article 4.2(b) using project funds are to be inventoried at each Pay Application and surveyed and returned to the Owner at completion of the project.</t>
  </si>
  <si>
    <t>Payment Application No.:</t>
  </si>
  <si>
    <t>Serial No.
(or other ID)</t>
  </si>
  <si>
    <t>Date
Purchased</t>
  </si>
  <si>
    <t>Paid under Pay. App. No.</t>
  </si>
  <si>
    <t>Sched. of Values Item No.</t>
  </si>
  <si>
    <t>Quantity</t>
  </si>
  <si>
    <t>Unit Price</t>
  </si>
  <si>
    <t>Sub-Total
Amount</t>
  </si>
  <si>
    <t>Comments</t>
  </si>
  <si>
    <t>Total</t>
  </si>
  <si>
    <t>Submitted by:</t>
  </si>
  <si>
    <t>Inventory surveyed or returned to the Owner:                       (Signed on Final Certificate of Partial Payment)</t>
  </si>
  <si>
    <t>Inventory surveyed or returned to the Owner:                                        (Signed on Final Certificate of Partial Payment)</t>
  </si>
  <si>
    <t>Contractor</t>
  </si>
  <si>
    <t>PDC Project Manager*</t>
  </si>
  <si>
    <t>PDC Contract Administrator*</t>
  </si>
  <si>
    <r>
      <t>U</t>
    </r>
    <r>
      <rPr>
        <b/>
        <sz val="8"/>
        <rFont val="Book Antiqua"/>
        <family val="1"/>
      </rPr>
      <t xml:space="preserve">NIVERSITY OF </t>
    </r>
    <r>
      <rPr>
        <b/>
        <sz val="10"/>
        <rFont val="Book Antiqua"/>
        <family val="1"/>
      </rPr>
      <t>F</t>
    </r>
    <r>
      <rPr>
        <b/>
        <sz val="8"/>
        <rFont val="Book Antiqua"/>
        <family val="1"/>
      </rPr>
      <t>LORIDA</t>
    </r>
  </si>
  <si>
    <r>
      <t>S</t>
    </r>
    <r>
      <rPr>
        <sz val="9"/>
        <rFont val="Book Antiqua"/>
        <family val="1"/>
      </rPr>
      <t>MALL</t>
    </r>
    <r>
      <rPr>
        <sz val="10"/>
        <rFont val="Book Antiqua"/>
        <family val="1"/>
      </rPr>
      <t xml:space="preserve"> B</t>
    </r>
    <r>
      <rPr>
        <sz val="9"/>
        <rFont val="Book Antiqua"/>
        <family val="1"/>
      </rPr>
      <t xml:space="preserve">USINESS </t>
    </r>
    <r>
      <rPr>
        <sz val="10"/>
        <rFont val="Book Antiqua"/>
        <family val="1"/>
      </rPr>
      <t>&amp; V</t>
    </r>
    <r>
      <rPr>
        <sz val="9"/>
        <rFont val="Book Antiqua"/>
        <family val="1"/>
      </rPr>
      <t>ENDOR</t>
    </r>
    <r>
      <rPr>
        <sz val="10"/>
        <rFont val="Book Antiqua"/>
        <family val="1"/>
      </rPr>
      <t xml:space="preserve"> D</t>
    </r>
    <r>
      <rPr>
        <sz val="9"/>
        <rFont val="Book Antiqua"/>
        <family val="1"/>
      </rPr>
      <t>IVERSITY</t>
    </r>
    <r>
      <rPr>
        <sz val="10"/>
        <rFont val="Book Antiqua"/>
        <family val="1"/>
      </rPr>
      <t xml:space="preserve"> R</t>
    </r>
    <r>
      <rPr>
        <sz val="9"/>
        <rFont val="Book Antiqua"/>
        <family val="1"/>
      </rPr>
      <t>ELATIONS</t>
    </r>
  </si>
  <si>
    <r>
      <t>C</t>
    </r>
    <r>
      <rPr>
        <b/>
        <sz val="10"/>
        <color indexed="9"/>
        <rFont val="Book Antiqua"/>
        <family val="1"/>
      </rPr>
      <t xml:space="preserve">ONSTRUCTION </t>
    </r>
    <r>
      <rPr>
        <b/>
        <sz val="11"/>
        <color indexed="9"/>
        <rFont val="Book Antiqua"/>
        <family val="1"/>
      </rPr>
      <t>M</t>
    </r>
    <r>
      <rPr>
        <b/>
        <sz val="10"/>
        <color indexed="9"/>
        <rFont val="Book Antiqua"/>
        <family val="1"/>
      </rPr>
      <t>ANAGER’S</t>
    </r>
    <r>
      <rPr>
        <b/>
        <sz val="11"/>
        <color indexed="9"/>
        <rFont val="Book Antiqua"/>
        <family val="1"/>
      </rPr>
      <t xml:space="preserve"> SMALL AND M</t>
    </r>
    <r>
      <rPr>
        <b/>
        <sz val="10"/>
        <color indexed="9"/>
        <rFont val="Book Antiqua"/>
        <family val="1"/>
      </rPr>
      <t>INORITY</t>
    </r>
    <r>
      <rPr>
        <b/>
        <sz val="11"/>
        <color indexed="9"/>
        <rFont val="Book Antiqua"/>
        <family val="1"/>
      </rPr>
      <t xml:space="preserve"> B</t>
    </r>
    <r>
      <rPr>
        <b/>
        <sz val="10"/>
        <color indexed="9"/>
        <rFont val="Book Antiqua"/>
        <family val="1"/>
      </rPr>
      <t>USINESS</t>
    </r>
    <r>
      <rPr>
        <b/>
        <sz val="11"/>
        <color indexed="9"/>
        <rFont val="Book Antiqua"/>
        <family val="1"/>
      </rPr>
      <t xml:space="preserve"> E</t>
    </r>
    <r>
      <rPr>
        <b/>
        <sz val="10"/>
        <color indexed="9"/>
        <rFont val="Book Antiqua"/>
        <family val="1"/>
      </rPr>
      <t>NTERPRISE</t>
    </r>
    <r>
      <rPr>
        <b/>
        <sz val="11"/>
        <color indexed="9"/>
        <rFont val="Book Antiqua"/>
        <family val="1"/>
      </rPr>
      <t xml:space="preserve"> P</t>
    </r>
    <r>
      <rPr>
        <b/>
        <sz val="10"/>
        <color indexed="9"/>
        <rFont val="Book Antiqua"/>
        <family val="1"/>
      </rPr>
      <t>AYMENT</t>
    </r>
    <r>
      <rPr>
        <b/>
        <sz val="11"/>
        <color indexed="9"/>
        <rFont val="Book Antiqua"/>
        <family val="1"/>
      </rPr>
      <t xml:space="preserve"> S</t>
    </r>
    <r>
      <rPr>
        <b/>
        <sz val="10"/>
        <color indexed="9"/>
        <rFont val="Book Antiqua"/>
        <family val="1"/>
      </rPr>
      <t>TATUS</t>
    </r>
    <r>
      <rPr>
        <b/>
        <sz val="11"/>
        <color indexed="9"/>
        <rFont val="Book Antiqua"/>
        <family val="1"/>
      </rPr>
      <t xml:space="preserve"> R</t>
    </r>
    <r>
      <rPr>
        <b/>
        <sz val="10"/>
        <color indexed="9"/>
        <rFont val="Book Antiqua"/>
        <family val="1"/>
      </rPr>
      <t>EPORT</t>
    </r>
    <r>
      <rPr>
        <b/>
        <sz val="11"/>
        <color indexed="9"/>
        <rFont val="Book Antiqua"/>
        <family val="1"/>
      </rPr>
      <t xml:space="preserve"> F</t>
    </r>
    <r>
      <rPr>
        <b/>
        <sz val="10"/>
        <color indexed="9"/>
        <rFont val="Book Antiqua"/>
        <family val="1"/>
      </rPr>
      <t>ORM</t>
    </r>
  </si>
  <si>
    <r>
      <t>S</t>
    </r>
    <r>
      <rPr>
        <sz val="9"/>
        <rFont val="Arial"/>
        <family val="2"/>
      </rPr>
      <t xml:space="preserve">UPPLEMENT TO </t>
    </r>
    <r>
      <rPr>
        <sz val="10"/>
        <rFont val="Arial"/>
        <family val="2"/>
      </rPr>
      <t>C</t>
    </r>
    <r>
      <rPr>
        <sz val="9"/>
        <rFont val="Arial"/>
        <family val="2"/>
      </rPr>
      <t xml:space="preserve">ONTRACTOR’S </t>
    </r>
    <r>
      <rPr>
        <b/>
        <sz val="10"/>
        <rFont val="Arial"/>
        <family val="2"/>
      </rPr>
      <t>P</t>
    </r>
    <r>
      <rPr>
        <b/>
        <sz val="9"/>
        <rFont val="Arial"/>
        <family val="2"/>
      </rPr>
      <t>ARTIAL</t>
    </r>
    <r>
      <rPr>
        <b/>
        <sz val="10"/>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</si>
  <si>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t>Pay Application No.:</t>
  </si>
  <si>
    <r>
      <t>S</t>
    </r>
    <r>
      <rPr>
        <sz val="9"/>
        <rFont val="Arial"/>
        <family val="2"/>
      </rPr>
      <t xml:space="preserve">UPPLEMENT TO </t>
    </r>
    <r>
      <rPr>
        <sz val="10"/>
        <rFont val="Arial"/>
        <family val="2"/>
      </rPr>
      <t>C</t>
    </r>
    <r>
      <rPr>
        <sz val="9"/>
        <rFont val="Arial"/>
        <family val="2"/>
      </rPr>
      <t xml:space="preserve">ONTRACTOR’S </t>
    </r>
    <r>
      <rPr>
        <b/>
        <sz val="10"/>
        <rFont val="Arial"/>
        <family val="2"/>
      </rPr>
      <t>F</t>
    </r>
    <r>
      <rPr>
        <b/>
        <sz val="9"/>
        <rFont val="Arial"/>
        <family val="2"/>
      </rPr>
      <t>INAL</t>
    </r>
    <r>
      <rPr>
        <sz val="9"/>
        <rFont val="Arial"/>
        <family val="2"/>
      </rPr>
      <t xml:space="preserve"> </t>
    </r>
    <r>
      <rPr>
        <sz val="10"/>
        <rFont val="Arial"/>
        <family val="2"/>
      </rPr>
      <t>P</t>
    </r>
    <r>
      <rPr>
        <sz val="9"/>
        <rFont val="Arial"/>
        <family val="2"/>
      </rPr>
      <t>AYMENT</t>
    </r>
    <r>
      <rPr>
        <sz val="10"/>
        <rFont val="Arial"/>
        <family val="2"/>
      </rPr>
      <t xml:space="preserve"> R</t>
    </r>
    <r>
      <rPr>
        <sz val="9"/>
        <rFont val="Arial"/>
        <family val="2"/>
      </rPr>
      <t xml:space="preserve">EQUEST </t>
    </r>
  </si>
  <si>
    <t>Construction Manager:</t>
  </si>
  <si>
    <t>UAA Project Name</t>
  </si>
  <si>
    <t>UAA Project No.</t>
  </si>
  <si>
    <r>
      <t xml:space="preserve">Name of CSMBE Firm
</t>
    </r>
    <r>
      <rPr>
        <sz val="10"/>
        <rFont val="Arial Narrow"/>
        <family val="2"/>
      </rPr>
      <t>(Certified by the State of Florida’s  Office of Supplier Diversity)</t>
    </r>
  </si>
  <si>
    <t>Trade Services or Supplies /
Materials Provided by CSMBE*</t>
  </si>
  <si>
    <t>Original
Subcontract Amount</t>
  </si>
  <si>
    <t>Total amount paid
to CSMBE Firm</t>
  </si>
  <si>
    <t>Unpaid Balance</t>
  </si>
  <si>
    <t>*CSMBE - Certified Small and Minority Business Enterprises</t>
  </si>
  <si>
    <t>Totals</t>
  </si>
  <si>
    <t xml:space="preserve">SUBMIT to: </t>
  </si>
  <si>
    <t xml:space="preserve">Kathey Porter, Director
Porterk1@ufl.edu
</t>
  </si>
  <si>
    <t xml:space="preserve">Small Business &amp; Vendor Diversity Relations
2046 NE Walso Road, Suite 3201, Gainesville, FL  32609
</t>
  </si>
  <si>
    <t>P: (352) 392-0380  F: (352) 846-2637
www.sbvdr.admin.ufl.edu</t>
  </si>
  <si>
    <t>This reports covers Small, HUB Zone, Minority, Small Disadvantaged, Veteran, Service-Disable Veteran and Women-Owned Businesses.</t>
  </si>
  <si>
    <t>www.facilities.ufl.edu</t>
  </si>
  <si>
    <t>BUSINESS AFFAIRS</t>
  </si>
  <si>
    <t>BUILDER PAY APPLICATION (CONSTRUCTION PHASE) CHECKLIST</t>
  </si>
  <si>
    <t xml:space="preserve">Project Name:  </t>
  </si>
  <si>
    <t xml:space="preserve">Project Number: </t>
  </si>
  <si>
    <t xml:space="preserve">Date:  </t>
  </si>
  <si>
    <t>DESCRIPTION</t>
  </si>
  <si>
    <t>PM</t>
  </si>
  <si>
    <t>CA</t>
  </si>
  <si>
    <t>COMMENTS</t>
  </si>
  <si>
    <t>First Pay Application:</t>
  </si>
  <si>
    <t>Compare Schedule of Values with Construction Authorization to ensure that each major cost category (cost of the Work, Staffing, General conditions, OH&amp;P, Bonds &amp; Insurance) matches.</t>
  </si>
  <si>
    <t>Compare Schedule of Values - Direct Costs (subcontractors) -  with Guaranteed Maximum Price Proposal to confirm correlation between documents</t>
  </si>
  <si>
    <t xml:space="preserve">Review Schedule of Values – Staffing and General Conditions (indirect cost) – and compare each line item to the negotiated estimates or allowances in the Guaranteed Maximum Price (GMP) Proposal </t>
  </si>
  <si>
    <t xml:space="preserve">Check dates for all incurred costs against date of the Notice To Proceed (NTP) letter – costs incurred prior to the NTP are not reimbursable as a construction cost </t>
  </si>
  <si>
    <t>All pay applications:</t>
  </si>
  <si>
    <t>Confirm that certificate was signed</t>
  </si>
  <si>
    <t xml:space="preserve">Confirm receipt of electronic monthly report </t>
  </si>
  <si>
    <t>Compare Schedule of Values (direct cost) to current Bid Tab Summary to ensure proper “original” amounts are captured for each trade package</t>
  </si>
  <si>
    <t>Confirm that trade packages for all subcontractors listed in Schedule of Values ( direct cost) have been captured fiscally via a Change Order</t>
  </si>
  <si>
    <t>Confirm that bid savings (+/-) for all new trade packages is added to Schedule of Values (direct cost)</t>
  </si>
  <si>
    <t>Confirm accuracy of percent-complete estimates for each subcontractor’s work (i.e. do you agree that the in-place masonry is 35% complete?) and discuss or resolve as needed with Builder and A/E</t>
  </si>
  <si>
    <t>Confirm that Owner Direct Purchase (ODP)  tax savings is added to Schedule of Values (direct cost)</t>
  </si>
  <si>
    <t>Confirm that ODP Change Order(s) to capture monies for deleted materials are pending or in-process</t>
  </si>
  <si>
    <t>Confirm that all  Change Order(s) (+/-) and their respective Change Order Proposals (COP) being billed are added to Schedule of Values</t>
  </si>
  <si>
    <t>Check retainage to ensure that proper retainage is withheld for all direct and indirect costs</t>
  </si>
  <si>
    <t>Confirm retainage exceptions, if applicable</t>
  </si>
  <si>
    <t>Confirm that all “From Previous Certificate” column amounts in the Schedule of Values match to the prior pay application</t>
  </si>
  <si>
    <t>Check “This Period” billing for each subcontractor against Subcontractor’s invoice to confirm that billing is equal to or less than amount billed by subcontractor</t>
  </si>
  <si>
    <t>Review “Presently Stored” column and confirm that materials stored offsite have required documentation (photos and insurance)</t>
  </si>
  <si>
    <t xml:space="preserve">For all Staffing Costs and General Conditions allowable by Contract, review supporting documentation for completeness, mathematical accuracy, and reasonableness </t>
  </si>
  <si>
    <t xml:space="preserve">For all Staffing Costs and General Conditions, confirm that no duplicated invoices previously paid with a prior pay application are included in current pay application </t>
  </si>
  <si>
    <t>For all Staffing Costs and General Conditions, review supporting documents to assure that no mark-up, interest, late payment fees, etc. are included in expenditures</t>
  </si>
  <si>
    <t>Verify that the “Progress payment calculation” that accounts for ODP contract reductions is correct</t>
  </si>
  <si>
    <t>Confirm that all project-funded assets (to be turned over to Owner at end of project) are included on the Project Funded Furniture and Equipment Inventory Report</t>
  </si>
  <si>
    <t>Confirm that small and minority business firms are added to the Minority Business Enterprise Payment Status Report</t>
  </si>
  <si>
    <t>Spot-check all documentation for completeness, mathematical accuracy, and reasonableness</t>
  </si>
  <si>
    <t>Review comments &amp; discrepancies from previous pay application(s) for resolution, correction, etc.</t>
  </si>
  <si>
    <t>Closeout:</t>
  </si>
  <si>
    <t>Confirm that Builder's portion of energy rebate forms and documentation have been completed and submitted.</t>
  </si>
  <si>
    <t xml:space="preserve">Confirm that closeout change Order(s) was executed </t>
  </si>
  <si>
    <t>Confirm that all Substantial Completion (SC) and Final Completion (FC) deliverables and project-funded furniture &amp; equipment (F&amp;E) have been received</t>
  </si>
  <si>
    <t>Confirm that releases of lien have been received</t>
  </si>
  <si>
    <t>Perform reconciliation on Owner Direct Purchases</t>
  </si>
  <si>
    <t>Compatibility Report for ContractorPayApp for New Contract.xls</t>
  </si>
  <si>
    <t>Run on 5/12/2008 13:46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</si>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</sst>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mmmm\ d\,\ yyyy"/>
    <numFmt numFmtId="165" formatCode="0.0%"/>
    <numFmt numFmtId="166" formatCode="00.000"/>
    <numFmt numFmtId="167" formatCode="[$$-409]#,##0.00_);[Red]\([$$-409]#,##0.00\)"/>
  </numFmts>
  <fonts count="66">
    <font>
      <sz val="10"/>
      <name val="Arial"/>
    </font>
    <font>
      <sz val="10"/>
      <name val="Arial"/>
      <family val="2"/>
    </font>
    <font>
      <b/>
      <sz val="11"/>
      <color indexed="9"/>
      <name val="Book Antiqua"/>
      <family val="1"/>
    </font>
    <font>
      <sz val="10"/>
      <name val="Times New Roman"/>
      <family val="1"/>
    </font>
    <font>
      <sz val="10"/>
      <name val="Book Antiqua"/>
      <family val="1"/>
    </font>
    <font>
      <sz val="11"/>
      <name val="Book Antiqua"/>
      <family val="1"/>
    </font>
    <font>
      <b/>
      <sz val="12"/>
      <color indexed="9"/>
      <name val="Book Antiqua"/>
      <family val="1"/>
    </font>
    <font>
      <b/>
      <sz val="10"/>
      <name val="Arial"/>
      <family val="2"/>
    </font>
    <font>
      <sz val="8"/>
      <name val="Arial Narrow"/>
      <family val="2"/>
    </font>
    <font>
      <sz val="10"/>
      <name val="Arial Narrow"/>
      <family val="2"/>
    </font>
    <font>
      <b/>
      <sz val="9"/>
      <name val="Arial Narrow"/>
      <family val="2"/>
    </font>
    <font>
      <sz val="9"/>
      <name val="Arial Narrow"/>
      <family val="2"/>
    </font>
    <font>
      <b/>
      <sz val="10"/>
      <name val="Arial Narrow"/>
      <family val="2"/>
    </font>
    <font>
      <b/>
      <sz val="10"/>
      <name val="Times New Roman"/>
      <family val="1"/>
    </font>
    <font>
      <sz val="9"/>
      <name val="Times New Roman"/>
      <family val="1"/>
    </font>
    <font>
      <b/>
      <sz val="20"/>
      <name val="Times New Roman"/>
      <family val="1"/>
    </font>
    <font>
      <b/>
      <sz val="8"/>
      <name val="Arial Narrow"/>
      <family val="2"/>
    </font>
    <font>
      <sz val="10"/>
      <name val="Arial"/>
      <family val="2"/>
    </font>
    <font>
      <b/>
      <sz val="10"/>
      <color indexed="10"/>
      <name val="Times New Roman"/>
      <family val="1"/>
    </font>
    <font>
      <b/>
      <sz val="10"/>
      <color indexed="12"/>
      <name val="Times New Roman"/>
      <family val="1"/>
    </font>
    <font>
      <b/>
      <sz val="10"/>
      <color indexed="17"/>
      <name val="Times New Roman"/>
      <family val="1"/>
    </font>
    <font>
      <b/>
      <sz val="9"/>
      <name val="Arial"/>
      <family val="2"/>
    </font>
    <font>
      <sz val="9"/>
      <name val="Arial"/>
      <family val="2"/>
    </font>
    <font>
      <u/>
      <sz val="10"/>
      <color indexed="12"/>
      <name val="Arial"/>
      <family val="2"/>
    </font>
    <font>
      <sz val="8"/>
      <name val="Arial"/>
      <family val="2"/>
    </font>
    <font>
      <sz val="8"/>
      <name val="Book Antiqua"/>
      <family val="1"/>
    </font>
    <font>
      <sz val="11"/>
      <name val="Arial"/>
      <family val="2"/>
    </font>
    <font>
      <sz val="10"/>
      <color indexed="9"/>
      <name val="Times New Roman"/>
      <family val="1"/>
    </font>
    <font>
      <b/>
      <sz val="10"/>
      <color indexed="12"/>
      <name val="Arial"/>
      <family val="2"/>
    </font>
    <font>
      <b/>
      <sz val="10"/>
      <color indexed="8"/>
      <name val="Times New Roman"/>
      <family val="1"/>
    </font>
    <font>
      <b/>
      <sz val="12"/>
      <name val="Times New Roman"/>
      <family val="1"/>
    </font>
    <font>
      <b/>
      <sz val="12"/>
      <name val="Arial Narrow"/>
      <family val="2"/>
    </font>
    <font>
      <sz val="12"/>
      <name val="Arial"/>
      <family val="2"/>
    </font>
    <font>
      <b/>
      <sz val="11"/>
      <name val="Book Antiqua"/>
      <family val="1"/>
    </font>
    <font>
      <sz val="12"/>
      <name val="Book Antiqua"/>
      <family val="1"/>
    </font>
    <font>
      <b/>
      <sz val="12"/>
      <name val="Book Antiqua"/>
      <family val="1"/>
    </font>
    <font>
      <b/>
      <sz val="12"/>
      <name val="Arial"/>
      <family val="2"/>
    </font>
    <font>
      <b/>
      <sz val="14"/>
      <color indexed="9"/>
      <name val="Book Antiqua"/>
      <family val="1"/>
    </font>
    <font>
      <sz val="14"/>
      <name val="Arial"/>
      <family val="2"/>
    </font>
    <font>
      <sz val="16"/>
      <name val="Arial"/>
      <family val="2"/>
    </font>
    <font>
      <b/>
      <sz val="18"/>
      <color indexed="9"/>
      <name val="Book Antiqua"/>
      <family val="1"/>
    </font>
    <font>
      <sz val="18"/>
      <color indexed="9"/>
      <name val="Book Antiqua"/>
      <family val="1"/>
    </font>
    <font>
      <sz val="18"/>
      <name val="Arial"/>
      <family val="2"/>
    </font>
    <font>
      <b/>
      <sz val="16"/>
      <name val="Book Antiqua"/>
      <family val="1"/>
    </font>
    <font>
      <b/>
      <sz val="16"/>
      <name val="Arial"/>
      <family val="2"/>
    </font>
    <font>
      <b/>
      <sz val="11"/>
      <name val="Arial"/>
      <family val="2"/>
    </font>
    <font>
      <b/>
      <sz val="14"/>
      <name val="Arial"/>
      <family val="2"/>
    </font>
    <font>
      <b/>
      <sz val="16"/>
      <name val="Times New Roman"/>
      <family val="1"/>
    </font>
    <font>
      <sz val="11"/>
      <color theme="0"/>
      <name val="Calibri"/>
      <family val="2"/>
      <scheme val="minor"/>
    </font>
    <font>
      <b/>
      <sz val="11"/>
      <color theme="0"/>
      <name val="Calibri"/>
      <family val="2"/>
      <scheme val="minor"/>
    </font>
    <font>
      <b/>
      <sz val="11"/>
      <name val="Calibri"/>
      <family val="2"/>
      <scheme val="minor"/>
    </font>
    <font>
      <sz val="11"/>
      <name val="Calibri"/>
      <family val="2"/>
      <scheme val="minor"/>
    </font>
    <font>
      <b/>
      <sz val="12"/>
      <color theme="1"/>
      <name val="Calibri"/>
      <family val="2"/>
      <scheme val="minor"/>
    </font>
    <font>
      <b/>
      <i/>
      <sz val="10"/>
      <color theme="1"/>
      <name val="Arial Narrow"/>
      <family val="2"/>
    </font>
    <font>
      <sz val="10"/>
      <color theme="1"/>
      <name val="Calibri"/>
      <family val="2"/>
      <scheme val="minor"/>
    </font>
    <font>
      <sz val="10"/>
      <color theme="1"/>
      <name val="Arial Narrow"/>
      <family val="2"/>
    </font>
    <font>
      <sz val="10"/>
      <color rgb="FFFF0000"/>
      <name val="Arial Narrow"/>
      <family val="2"/>
    </font>
    <font>
      <b/>
      <sz val="9"/>
      <color theme="1"/>
      <name val="Book Antiqua"/>
      <family val="1"/>
    </font>
    <font>
      <u/>
      <sz val="8"/>
      <color theme="10"/>
      <name val="Book Antiqua"/>
      <family val="1"/>
    </font>
    <font>
      <b/>
      <sz val="10"/>
      <name val="Book Antiqua"/>
      <family val="1"/>
    </font>
    <font>
      <b/>
      <sz val="8"/>
      <name val="Book Antiqua"/>
      <family val="1"/>
    </font>
    <font>
      <sz val="9"/>
      <name val="Book Antiqua"/>
      <family val="1"/>
    </font>
    <font>
      <b/>
      <sz val="10"/>
      <color indexed="9"/>
      <name val="Book Antiqua"/>
      <family val="1"/>
    </font>
    <font>
      <u/>
      <sz val="9"/>
      <color indexed="12"/>
      <name val="Arial Narrow"/>
      <family val="2"/>
    </font>
    <font>
      <b/>
      <sz val="9"/>
      <name val="Times New Roman"/>
      <family val="1"/>
    </font>
    <font>
      <sz val="10"/>
      <color rgb="FFFF0000"/>
      <name val="Arial"/>
      <family val="2"/>
    </font>
  </fonts>
  <fills count="1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A5A5A5"/>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465926084170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99"/>
        <bgColor indexed="64"/>
      </patternFill>
    </fill>
  </fills>
  <borders count="184">
    <border>
      <left/>
      <right/>
      <top/>
      <bottom/>
      <diagonal/>
    </border>
    <border>
      <left/>
      <right style="hair">
        <color indexed="64"/>
      </right>
      <top style="hair">
        <color indexed="64"/>
      </top>
      <bottom style="hair">
        <color indexed="64"/>
      </bottom>
      <diagonal/>
    </border>
    <border>
      <left/>
      <right/>
      <top style="thick">
        <color indexed="64"/>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ck">
        <color indexed="64"/>
      </top>
      <bottom style="medium">
        <color indexed="64"/>
      </bottom>
      <diagonal/>
    </border>
    <border>
      <left style="hair">
        <color indexed="64"/>
      </left>
      <right style="hair">
        <color indexed="64"/>
      </right>
      <top style="thick">
        <color indexed="64"/>
      </top>
      <bottom style="medium">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ck">
        <color indexed="64"/>
      </top>
      <bottom style="medium">
        <color indexed="64"/>
      </bottom>
      <diagonal/>
    </border>
    <border>
      <left/>
      <right style="thick">
        <color indexed="64"/>
      </right>
      <top/>
      <bottom style="thick">
        <color indexed="64"/>
      </bottom>
      <diagonal/>
    </border>
    <border>
      <left style="thick">
        <color indexed="64"/>
      </left>
      <right/>
      <top/>
      <bottom style="thin">
        <color indexed="64"/>
      </bottom>
      <diagonal/>
    </border>
    <border>
      <left style="hair">
        <color indexed="64"/>
      </left>
      <right style="thick">
        <color indexed="64"/>
      </right>
      <top/>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bottom style="medium">
        <color indexed="64"/>
      </bottom>
      <diagonal/>
    </border>
    <border>
      <left style="thick">
        <color indexed="64"/>
      </left>
      <right/>
      <top/>
      <bottom style="hair">
        <color indexed="64"/>
      </bottom>
      <diagonal/>
    </border>
    <border>
      <left style="thick">
        <color indexed="64"/>
      </left>
      <right/>
      <top/>
      <bottom style="thick">
        <color indexed="64"/>
      </bottom>
      <diagonal/>
    </border>
    <border>
      <left/>
      <right/>
      <top/>
      <bottom style="thick">
        <color indexed="64"/>
      </bottom>
      <diagonal/>
    </border>
    <border>
      <left/>
      <right/>
      <top style="hair">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ck">
        <color indexed="64"/>
      </left>
      <right style="hair">
        <color indexed="64"/>
      </right>
      <top style="medium">
        <color indexed="64"/>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style="hair">
        <color indexed="64"/>
      </top>
      <bottom/>
      <diagonal/>
    </border>
    <border>
      <left/>
      <right/>
      <top style="medium">
        <color indexed="64"/>
      </top>
      <bottom/>
      <diagonal/>
    </border>
    <border>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bottom style="dotted">
        <color indexed="64"/>
      </bottom>
      <diagonal/>
    </border>
    <border>
      <left/>
      <right/>
      <top/>
      <bottom style="dotted">
        <color indexed="64"/>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thick">
        <color indexed="64"/>
      </right>
      <top style="thick">
        <color indexed="64"/>
      </top>
      <bottom style="thin">
        <color indexed="64"/>
      </bottom>
      <diagonal/>
    </border>
    <border>
      <left/>
      <right style="thick">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ck">
        <color indexed="64"/>
      </top>
      <bottom style="hair">
        <color indexed="64"/>
      </bottom>
      <diagonal/>
    </border>
    <border>
      <left/>
      <right/>
      <top style="thin">
        <color indexed="64"/>
      </top>
      <bottom/>
      <diagonal/>
    </border>
    <border>
      <left/>
      <right style="hair">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thick">
        <color indexed="64"/>
      </top>
      <bottom style="hair">
        <color indexed="64"/>
      </bottom>
      <diagonal/>
    </border>
    <border>
      <left style="thin">
        <color indexed="64"/>
      </left>
      <right style="thin">
        <color indexed="64"/>
      </right>
      <top/>
      <bottom style="medium">
        <color indexed="64"/>
      </bottom>
      <diagonal/>
    </border>
    <border>
      <left/>
      <right style="hair">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ck">
        <color indexed="64"/>
      </right>
      <top style="medium">
        <color indexed="64"/>
      </top>
      <bottom style="medium">
        <color indexed="64"/>
      </bottom>
      <diagonal/>
    </border>
    <border>
      <left style="thick">
        <color indexed="64"/>
      </left>
      <right style="hair">
        <color indexed="64"/>
      </right>
      <top style="medium">
        <color indexed="64"/>
      </top>
      <bottom/>
      <diagonal/>
    </border>
    <border>
      <left style="thick">
        <color indexed="64"/>
      </left>
      <right style="hair">
        <color indexed="64"/>
      </right>
      <top/>
      <bottom style="medium">
        <color indexed="64"/>
      </bottom>
      <diagonal/>
    </border>
    <border>
      <left/>
      <right style="thick">
        <color indexed="64"/>
      </right>
      <top/>
      <bottom style="hair">
        <color indexed="64"/>
      </bottom>
      <diagonal/>
    </border>
    <border>
      <left/>
      <right style="thick">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style="hair">
        <color indexed="64"/>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style="dotted">
        <color indexed="64"/>
      </left>
      <right/>
      <top/>
      <bottom style="dotted">
        <color indexed="64"/>
      </bottom>
      <diagonal/>
    </border>
    <border>
      <left/>
      <right/>
      <top style="dotted">
        <color indexed="64"/>
      </top>
      <bottom style="medium">
        <color indexed="64"/>
      </bottom>
      <diagonal/>
    </border>
    <border>
      <left style="dotted">
        <color indexed="64"/>
      </left>
      <right/>
      <top style="medium">
        <color indexed="64"/>
      </top>
      <bottom style="medium">
        <color indexed="64"/>
      </bottom>
      <diagonal/>
    </border>
  </borders>
  <cellStyleXfs count="7">
    <xf numFmtId="0" fontId="0" fillId="0" borderId="0"/>
    <xf numFmtId="0" fontId="49" fillId="4" borderId="174" applyNumberFormat="0" applyAlignment="0" applyProtection="0"/>
    <xf numFmtId="44" fontId="1"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cellStyleXfs>
  <cellXfs count="932">
    <xf numFmtId="0" fontId="0" fillId="0" borderId="0" xfId="0"/>
    <xf numFmtId="0" fontId="9" fillId="0" borderId="1" xfId="0" applyFont="1" applyBorder="1" applyAlignment="1"/>
    <xf numFmtId="0" fontId="11" fillId="0" borderId="0" xfId="0" applyFont="1" applyBorder="1"/>
    <xf numFmtId="0" fontId="11" fillId="0" borderId="0" xfId="0" applyFont="1"/>
    <xf numFmtId="0" fontId="10" fillId="0" borderId="2" xfId="0" applyFont="1" applyBorder="1" applyAlignment="1">
      <alignment horizontal="right"/>
    </xf>
    <xf numFmtId="0" fontId="11" fillId="0" borderId="2" xfId="0" applyFont="1" applyBorder="1" applyAlignment="1">
      <alignment horizontal="left" vertical="top" wrapText="1" indent="1"/>
    </xf>
    <xf numFmtId="0" fontId="0" fillId="0" borderId="3" xfId="0" applyBorder="1"/>
    <xf numFmtId="0" fontId="17" fillId="0" borderId="0" xfId="0" applyFont="1"/>
    <xf numFmtId="8" fontId="10" fillId="0" borderId="4" xfId="5" applyNumberFormat="1" applyFont="1" applyFill="1" applyBorder="1" applyAlignment="1">
      <alignment horizontal="center"/>
    </xf>
    <xf numFmtId="8" fontId="16" fillId="0" borderId="5" xfId="5" applyNumberFormat="1" applyFont="1" applyFill="1" applyBorder="1" applyAlignment="1">
      <alignment horizontal="center" wrapText="1"/>
    </xf>
    <xf numFmtId="8" fontId="16" fillId="0" borderId="6" xfId="5" applyNumberFormat="1" applyFont="1" applyFill="1" applyBorder="1" applyAlignment="1">
      <alignment horizontal="center" wrapText="1"/>
    </xf>
    <xf numFmtId="0" fontId="0" fillId="0" borderId="0" xfId="0" applyFill="1"/>
    <xf numFmtId="0" fontId="3" fillId="0" borderId="1" xfId="4" applyFont="1" applyFill="1" applyBorder="1" applyAlignment="1">
      <alignment horizontal="left"/>
    </xf>
    <xf numFmtId="0" fontId="10" fillId="0" borderId="0" xfId="0" applyFont="1" applyFill="1" applyBorder="1" applyAlignment="1"/>
    <xf numFmtId="0" fontId="10" fillId="0" borderId="0" xfId="0" applyFont="1" applyFill="1" applyBorder="1" applyAlignment="1">
      <alignment horizontal="left"/>
    </xf>
    <xf numFmtId="44" fontId="3" fillId="0" borderId="7" xfId="2" applyFont="1" applyFill="1" applyBorder="1" applyAlignment="1">
      <alignment horizontal="right"/>
    </xf>
    <xf numFmtId="0" fontId="13" fillId="0" borderId="1" xfId="4" applyFont="1" applyFill="1" applyBorder="1" applyAlignment="1">
      <alignment horizontal="left"/>
    </xf>
    <xf numFmtId="0" fontId="1" fillId="0" borderId="0" xfId="4" applyFill="1"/>
    <xf numFmtId="0" fontId="1" fillId="0" borderId="0" xfId="4" applyFill="1" applyAlignment="1">
      <alignment horizontal="right"/>
    </xf>
    <xf numFmtId="0" fontId="0" fillId="0" borderId="0" xfId="0" applyBorder="1"/>
    <xf numFmtId="0" fontId="11" fillId="0" borderId="8" xfId="0" applyFont="1" applyBorder="1"/>
    <xf numFmtId="9" fontId="16" fillId="0" borderId="10" xfId="5" applyNumberFormat="1" applyFont="1" applyFill="1" applyBorder="1" applyAlignment="1">
      <alignment horizontal="center" wrapText="1"/>
    </xf>
    <xf numFmtId="8" fontId="16" fillId="0" borderId="10" xfId="5" applyNumberFormat="1" applyFont="1" applyFill="1" applyBorder="1" applyAlignment="1">
      <alignment horizontal="center" wrapText="1"/>
    </xf>
    <xf numFmtId="42" fontId="16" fillId="0" borderId="11" xfId="5" applyNumberFormat="1" applyFont="1" applyFill="1" applyBorder="1" applyAlignment="1">
      <alignment horizontal="center" wrapText="1"/>
    </xf>
    <xf numFmtId="0" fontId="3" fillId="0" borderId="7" xfId="4" applyNumberFormat="1" applyFont="1" applyFill="1" applyBorder="1" applyAlignment="1">
      <alignment horizontal="right"/>
    </xf>
    <xf numFmtId="44" fontId="3" fillId="0" borderId="12" xfId="2" applyFont="1" applyFill="1" applyBorder="1" applyAlignment="1">
      <alignment horizontal="right"/>
    </xf>
    <xf numFmtId="0" fontId="10" fillId="0" borderId="13" xfId="5" applyFont="1" applyFill="1" applyBorder="1" applyAlignment="1">
      <alignment horizontal="center"/>
    </xf>
    <xf numFmtId="0" fontId="9" fillId="0" borderId="14" xfId="0" applyFont="1" applyBorder="1" applyAlignment="1"/>
    <xf numFmtId="1" fontId="3" fillId="0" borderId="8" xfId="0" applyNumberFormat="1" applyFont="1" applyBorder="1" applyAlignment="1">
      <alignment horizontal="left" indent="1"/>
    </xf>
    <xf numFmtId="0" fontId="9" fillId="0" borderId="7" xfId="0" applyFont="1" applyBorder="1"/>
    <xf numFmtId="0" fontId="12" fillId="0" borderId="16" xfId="0" applyFont="1" applyBorder="1" applyAlignment="1"/>
    <xf numFmtId="0" fontId="10" fillId="0" borderId="17" xfId="0" applyFont="1" applyBorder="1" applyAlignment="1">
      <alignment horizontal="right"/>
    </xf>
    <xf numFmtId="0" fontId="3" fillId="0" borderId="7" xfId="0" applyFont="1" applyFill="1" applyBorder="1" applyAlignment="1"/>
    <xf numFmtId="0" fontId="9" fillId="0" borderId="18" xfId="0" applyFont="1" applyBorder="1" applyAlignment="1"/>
    <xf numFmtId="0" fontId="9" fillId="0" borderId="19" xfId="0" applyFont="1" applyBorder="1"/>
    <xf numFmtId="0" fontId="9" fillId="0" borderId="15" xfId="0" applyFont="1" applyBorder="1"/>
    <xf numFmtId="0" fontId="12" fillId="0" borderId="20" xfId="0" applyFont="1" applyBorder="1" applyAlignment="1"/>
    <xf numFmtId="0" fontId="13" fillId="0" borderId="21" xfId="0" applyFont="1" applyFill="1" applyBorder="1" applyAlignment="1"/>
    <xf numFmtId="0" fontId="9" fillId="0" borderId="22" xfId="0" applyFont="1" applyBorder="1" applyAlignment="1"/>
    <xf numFmtId="8" fontId="10" fillId="0" borderId="23" xfId="5" applyNumberFormat="1" applyFont="1" applyFill="1" applyBorder="1" applyAlignment="1">
      <alignment horizontal="center"/>
    </xf>
    <xf numFmtId="0" fontId="10" fillId="0" borderId="24" xfId="5" applyFont="1" applyFill="1" applyBorder="1" applyAlignment="1">
      <alignment horizontal="center"/>
    </xf>
    <xf numFmtId="0" fontId="12" fillId="0" borderId="25" xfId="5" applyFont="1" applyFill="1" applyBorder="1" applyAlignment="1">
      <alignment horizontal="left"/>
    </xf>
    <xf numFmtId="0" fontId="12" fillId="0" borderId="26" xfId="5" applyFont="1" applyFill="1" applyBorder="1" applyAlignment="1">
      <alignment horizontal="left"/>
    </xf>
    <xf numFmtId="0" fontId="9" fillId="0" borderId="20" xfId="0" applyFont="1" applyBorder="1" applyAlignment="1"/>
    <xf numFmtId="0" fontId="9" fillId="0" borderId="21" xfId="0" applyFont="1" applyBorder="1"/>
    <xf numFmtId="1" fontId="3" fillId="0" borderId="21" xfId="0" applyNumberFormat="1" applyFont="1" applyFill="1" applyBorder="1" applyAlignment="1"/>
    <xf numFmtId="0" fontId="13" fillId="0" borderId="12" xfId="4" applyFont="1" applyFill="1" applyBorder="1"/>
    <xf numFmtId="8" fontId="16" fillId="0" borderId="27" xfId="5" applyNumberFormat="1" applyFont="1" applyFill="1" applyBorder="1" applyAlignment="1">
      <alignment horizontal="center" wrapText="1"/>
    </xf>
    <xf numFmtId="0" fontId="3" fillId="0" borderId="28" xfId="4" applyNumberFormat="1" applyFont="1" applyFill="1" applyBorder="1" applyAlignment="1">
      <alignment horizontal="right"/>
    </xf>
    <xf numFmtId="1" fontId="3" fillId="0" borderId="28" xfId="2" applyNumberFormat="1" applyFont="1" applyFill="1" applyBorder="1" applyAlignment="1">
      <alignment horizontal="right"/>
    </xf>
    <xf numFmtId="0" fontId="13" fillId="0" borderId="29" xfId="4" applyFont="1" applyFill="1" applyBorder="1"/>
    <xf numFmtId="0" fontId="9" fillId="0" borderId="31" xfId="0" applyFont="1" applyBorder="1"/>
    <xf numFmtId="0" fontId="12" fillId="0" borderId="32" xfId="0" applyFont="1" applyBorder="1" applyAlignment="1"/>
    <xf numFmtId="0" fontId="0" fillId="0" borderId="33" xfId="0" applyBorder="1"/>
    <xf numFmtId="0" fontId="10" fillId="0" borderId="34" xfId="0" applyFont="1" applyBorder="1" applyAlignment="1">
      <alignment horizontal="center" wrapText="1"/>
    </xf>
    <xf numFmtId="0" fontId="10" fillId="0" borderId="34" xfId="0" applyFont="1" applyBorder="1" applyAlignment="1">
      <alignment horizontal="right"/>
    </xf>
    <xf numFmtId="0" fontId="11" fillId="0" borderId="35" xfId="0" applyFont="1" applyBorder="1" applyAlignment="1"/>
    <xf numFmtId="0" fontId="12" fillId="0" borderId="26" xfId="0" applyFont="1" applyBorder="1" applyAlignment="1"/>
    <xf numFmtId="0" fontId="25" fillId="0" borderId="0" xfId="0" applyFont="1" applyAlignment="1">
      <alignment horizontal="right"/>
    </xf>
    <xf numFmtId="0" fontId="0" fillId="0" borderId="0" xfId="0" applyAlignment="1">
      <alignment horizontal="right"/>
    </xf>
    <xf numFmtId="0" fontId="7" fillId="0" borderId="0" xfId="0" applyFont="1" applyFill="1"/>
    <xf numFmtId="0" fontId="12" fillId="0" borderId="39" xfId="0" applyFont="1" applyBorder="1"/>
    <xf numFmtId="44" fontId="13" fillId="0" borderId="5" xfId="2" applyFont="1" applyFill="1" applyBorder="1" applyAlignment="1">
      <alignment horizontal="right"/>
    </xf>
    <xf numFmtId="44" fontId="13" fillId="0" borderId="40" xfId="2" applyFont="1" applyFill="1" applyBorder="1" applyAlignment="1">
      <alignment horizontal="right"/>
    </xf>
    <xf numFmtId="44" fontId="13" fillId="0" borderId="41" xfId="2" applyFont="1" applyFill="1" applyBorder="1" applyAlignment="1">
      <alignment horizontal="right"/>
    </xf>
    <xf numFmtId="44" fontId="13" fillId="0" borderId="42" xfId="2" applyFont="1" applyFill="1" applyBorder="1" applyAlignment="1">
      <alignment horizontal="right"/>
    </xf>
    <xf numFmtId="0" fontId="7" fillId="0" borderId="0" xfId="0" applyFont="1" applyAlignment="1">
      <alignment horizontal="right"/>
    </xf>
    <xf numFmtId="0" fontId="3" fillId="2" borderId="44" xfId="5" applyFont="1" applyFill="1" applyBorder="1" applyAlignment="1">
      <alignment horizontal="center"/>
    </xf>
    <xf numFmtId="0" fontId="13" fillId="2" borderId="45" xfId="5" applyNumberFormat="1" applyFont="1" applyFill="1" applyBorder="1" applyAlignment="1">
      <alignment horizontal="right"/>
    </xf>
    <xf numFmtId="0" fontId="3" fillId="2" borderId="46" xfId="2" applyNumberFormat="1" applyFont="1" applyFill="1" applyBorder="1" applyAlignment="1">
      <alignment horizontal="right"/>
    </xf>
    <xf numFmtId="44" fontId="3" fillId="2" borderId="46" xfId="2" applyFont="1" applyFill="1" applyBorder="1" applyAlignment="1">
      <alignment horizontal="right"/>
    </xf>
    <xf numFmtId="44" fontId="3" fillId="2" borderId="25" xfId="2" applyFont="1" applyFill="1" applyBorder="1" applyAlignment="1">
      <alignment horizontal="right"/>
    </xf>
    <xf numFmtId="44" fontId="3" fillId="2" borderId="7" xfId="2" applyFont="1" applyFill="1" applyBorder="1" applyAlignment="1">
      <alignment horizontal="right"/>
    </xf>
    <xf numFmtId="1" fontId="3" fillId="2" borderId="45" xfId="2" applyNumberFormat="1" applyFont="1" applyFill="1" applyBorder="1" applyAlignment="1">
      <alignment horizontal="right"/>
    </xf>
    <xf numFmtId="0" fontId="3" fillId="2" borderId="47" xfId="4" applyNumberFormat="1" applyFont="1" applyFill="1" applyBorder="1" applyAlignment="1">
      <alignment horizontal="right"/>
    </xf>
    <xf numFmtId="0" fontId="3" fillId="2" borderId="15" xfId="4" applyNumberFormat="1" applyFont="1" applyFill="1" applyBorder="1" applyAlignment="1">
      <alignment horizontal="right"/>
    </xf>
    <xf numFmtId="44" fontId="3" fillId="2" borderId="15" xfId="2" applyFont="1" applyFill="1" applyBorder="1" applyAlignment="1">
      <alignment horizontal="right"/>
    </xf>
    <xf numFmtId="1" fontId="3" fillId="2" borderId="47" xfId="2" applyNumberFormat="1" applyFont="1" applyFill="1" applyBorder="1" applyAlignment="1">
      <alignment horizontal="right"/>
    </xf>
    <xf numFmtId="44" fontId="13" fillId="2" borderId="15" xfId="2" applyFont="1" applyFill="1" applyBorder="1" applyAlignment="1">
      <alignment horizontal="right"/>
    </xf>
    <xf numFmtId="44" fontId="3" fillId="2" borderId="26" xfId="2" applyFont="1" applyFill="1" applyBorder="1" applyAlignment="1">
      <alignment horizontal="right"/>
    </xf>
    <xf numFmtId="0" fontId="0" fillId="2" borderId="49" xfId="0" applyFill="1" applyBorder="1"/>
    <xf numFmtId="0" fontId="0" fillId="2" borderId="0" xfId="0" applyFill="1" applyBorder="1"/>
    <xf numFmtId="9" fontId="16" fillId="0" borderId="50" xfId="5" applyNumberFormat="1" applyFont="1" applyFill="1" applyBorder="1" applyAlignment="1">
      <alignment horizontal="center" wrapText="1"/>
    </xf>
    <xf numFmtId="8" fontId="16" fillId="0" borderId="4" xfId="5" applyNumberFormat="1" applyFont="1" applyFill="1" applyBorder="1" applyAlignment="1">
      <alignment horizontal="center" wrapText="1"/>
    </xf>
    <xf numFmtId="0" fontId="3" fillId="2" borderId="15" xfId="0" applyFont="1" applyFill="1" applyBorder="1" applyAlignment="1"/>
    <xf numFmtId="0" fontId="3" fillId="2" borderId="7" xfId="0" applyFont="1" applyFill="1" applyBorder="1" applyAlignment="1"/>
    <xf numFmtId="0" fontId="3" fillId="2" borderId="31" xfId="0" applyFont="1" applyFill="1" applyBorder="1" applyAlignment="1"/>
    <xf numFmtId="0" fontId="3" fillId="2" borderId="21" xfId="0" applyFont="1" applyFill="1" applyBorder="1" applyAlignment="1"/>
    <xf numFmtId="9" fontId="3" fillId="2" borderId="19" xfId="6" applyFont="1" applyFill="1" applyBorder="1" applyAlignment="1"/>
    <xf numFmtId="0" fontId="13" fillId="2" borderId="21" xfId="0" applyFont="1" applyFill="1" applyBorder="1" applyAlignment="1"/>
    <xf numFmtId="0" fontId="3" fillId="2" borderId="10" xfId="0" applyFont="1" applyFill="1" applyBorder="1" applyAlignment="1"/>
    <xf numFmtId="0" fontId="3" fillId="2" borderId="7" xfId="0" applyFont="1" applyFill="1" applyBorder="1" applyAlignment="1">
      <alignment horizontal="right"/>
    </xf>
    <xf numFmtId="0" fontId="0" fillId="2" borderId="29" xfId="0" applyFill="1" applyBorder="1"/>
    <xf numFmtId="0" fontId="3" fillId="2" borderId="33" xfId="0" applyFont="1" applyFill="1" applyBorder="1" applyAlignment="1"/>
    <xf numFmtId="0" fontId="28" fillId="0" borderId="0" xfId="0" applyFont="1"/>
    <xf numFmtId="0" fontId="28" fillId="0" borderId="0" xfId="0" applyFont="1" applyFill="1"/>
    <xf numFmtId="0" fontId="7" fillId="0" borderId="52" xfId="0" applyFont="1" applyBorder="1" applyAlignment="1">
      <alignment horizontal="center" wrapText="1"/>
    </xf>
    <xf numFmtId="8" fontId="16" fillId="0" borderId="53" xfId="5" applyNumberFormat="1" applyFont="1" applyFill="1" applyBorder="1" applyAlignment="1">
      <alignment horizontal="center" wrapText="1"/>
    </xf>
    <xf numFmtId="8" fontId="3" fillId="0" borderId="12" xfId="2" applyNumberFormat="1" applyFont="1" applyBorder="1" applyAlignment="1">
      <alignment horizontal="right"/>
    </xf>
    <xf numFmtId="7" fontId="3" fillId="0" borderId="26" xfId="2" applyNumberFormat="1" applyFont="1" applyBorder="1" applyAlignment="1">
      <alignment horizontal="right"/>
    </xf>
    <xf numFmtId="7" fontId="3" fillId="0" borderId="12" xfId="2" applyNumberFormat="1" applyFont="1" applyBorder="1" applyAlignment="1">
      <alignment horizontal="right"/>
    </xf>
    <xf numFmtId="7" fontId="13" fillId="0" borderId="21" xfId="2" applyNumberFormat="1" applyFont="1" applyBorder="1" applyAlignment="1">
      <alignment horizontal="right"/>
    </xf>
    <xf numFmtId="7" fontId="13" fillId="0" borderId="33" xfId="2" applyNumberFormat="1" applyFont="1" applyBorder="1" applyAlignment="1">
      <alignment horizontal="right"/>
    </xf>
    <xf numFmtId="7" fontId="3" fillId="0" borderId="33" xfId="2" applyNumberFormat="1" applyFont="1" applyBorder="1" applyAlignment="1">
      <alignment horizontal="right"/>
    </xf>
    <xf numFmtId="7" fontId="3" fillId="0" borderId="7" xfId="2" applyNumberFormat="1" applyFont="1" applyBorder="1" applyAlignment="1">
      <alignment horizontal="right"/>
    </xf>
    <xf numFmtId="7" fontId="3" fillId="0" borderId="31" xfId="2" applyNumberFormat="1" applyFont="1" applyBorder="1" applyAlignment="1">
      <alignment horizontal="right"/>
    </xf>
    <xf numFmtId="39" fontId="13" fillId="0" borderId="54" xfId="2" applyNumberFormat="1" applyFont="1" applyBorder="1" applyAlignment="1">
      <alignment horizontal="right"/>
    </xf>
    <xf numFmtId="39" fontId="13" fillId="0" borderId="33" xfId="2" applyNumberFormat="1" applyFont="1" applyBorder="1" applyAlignment="1">
      <alignment horizontal="right"/>
    </xf>
    <xf numFmtId="44" fontId="3" fillId="0" borderId="12" xfId="2" applyNumberFormat="1" applyFont="1" applyFill="1" applyBorder="1" applyAlignment="1">
      <alignment horizontal="right"/>
    </xf>
    <xf numFmtId="0" fontId="7" fillId="0" borderId="55" xfId="0" applyFont="1" applyFill="1" applyBorder="1" applyAlignment="1">
      <alignment horizontal="center"/>
    </xf>
    <xf numFmtId="44" fontId="3" fillId="0" borderId="7" xfId="2" applyNumberFormat="1" applyFont="1" applyFill="1" applyBorder="1" applyAlignment="1">
      <alignment horizontal="right"/>
    </xf>
    <xf numFmtId="8" fontId="16" fillId="0" borderId="56" xfId="5" applyNumberFormat="1" applyFont="1" applyFill="1" applyBorder="1" applyAlignment="1">
      <alignment horizontal="center" wrapText="1"/>
    </xf>
    <xf numFmtId="8" fontId="10" fillId="0" borderId="57" xfId="5" applyNumberFormat="1" applyFont="1" applyFill="1" applyBorder="1" applyAlignment="1">
      <alignment horizontal="center"/>
    </xf>
    <xf numFmtId="8" fontId="10" fillId="0" borderId="58" xfId="5" applyNumberFormat="1" applyFont="1" applyFill="1" applyBorder="1" applyAlignment="1">
      <alignment horizontal="center"/>
    </xf>
    <xf numFmtId="9" fontId="10" fillId="0" borderId="59" xfId="5" applyNumberFormat="1" applyFont="1" applyFill="1" applyBorder="1" applyAlignment="1">
      <alignment horizontal="center"/>
    </xf>
    <xf numFmtId="8" fontId="10" fillId="0" borderId="60" xfId="5" applyNumberFormat="1" applyFont="1" applyFill="1" applyBorder="1" applyAlignment="1">
      <alignment horizontal="center"/>
    </xf>
    <xf numFmtId="164" fontId="3" fillId="0" borderId="8" xfId="0" applyNumberFormat="1" applyFont="1" applyBorder="1" applyAlignment="1" applyProtection="1">
      <alignment horizontal="left" indent="1"/>
      <protection locked="0"/>
    </xf>
    <xf numFmtId="0" fontId="11" fillId="0" borderId="8" xfId="0" applyFont="1" applyBorder="1" applyProtection="1">
      <protection locked="0"/>
    </xf>
    <xf numFmtId="0" fontId="14" fillId="0" borderId="0" xfId="0" applyFont="1" applyBorder="1" applyAlignment="1" applyProtection="1">
      <alignment horizontal="left" vertical="top" indent="1"/>
      <protection locked="0"/>
    </xf>
    <xf numFmtId="0" fontId="3" fillId="0" borderId="15" xfId="0" applyFont="1" applyFill="1" applyBorder="1" applyAlignment="1" applyProtection="1">
      <protection locked="0"/>
    </xf>
    <xf numFmtId="0" fontId="11" fillId="0" borderId="3" xfId="0" applyFont="1" applyBorder="1" applyProtection="1">
      <protection locked="0"/>
    </xf>
    <xf numFmtId="0" fontId="9" fillId="0" borderId="3" xfId="0" applyFont="1" applyBorder="1" applyProtection="1">
      <protection locked="0"/>
    </xf>
    <xf numFmtId="0" fontId="3" fillId="0" borderId="63" xfId="0" applyFont="1" applyBorder="1" applyAlignment="1" applyProtection="1">
      <alignment wrapText="1"/>
      <protection locked="0"/>
    </xf>
    <xf numFmtId="0" fontId="3" fillId="0" borderId="64" xfId="0" applyFont="1" applyBorder="1" applyAlignment="1" applyProtection="1">
      <alignment horizontal="right"/>
      <protection locked="0"/>
    </xf>
    <xf numFmtId="44" fontId="3" fillId="0" borderId="65" xfId="2" applyFont="1" applyBorder="1" applyAlignment="1" applyProtection="1">
      <protection locked="0"/>
    </xf>
    <xf numFmtId="44" fontId="3" fillId="0" borderId="66" xfId="2" applyFont="1" applyBorder="1" applyAlignment="1" applyProtection="1">
      <protection locked="0"/>
    </xf>
    <xf numFmtId="0" fontId="0" fillId="0" borderId="67" xfId="0" applyBorder="1" applyProtection="1">
      <protection locked="0"/>
    </xf>
    <xf numFmtId="0" fontId="3" fillId="0" borderId="28" xfId="0" applyFont="1" applyBorder="1" applyAlignment="1" applyProtection="1">
      <alignment horizontal="right"/>
      <protection locked="0"/>
    </xf>
    <xf numFmtId="44" fontId="3" fillId="0" borderId="7" xfId="2" applyFont="1" applyBorder="1" applyAlignment="1" applyProtection="1">
      <protection locked="0"/>
    </xf>
    <xf numFmtId="44" fontId="3" fillId="0" borderId="1" xfId="2" applyFont="1" applyBorder="1" applyAlignment="1" applyProtection="1">
      <protection locked="0"/>
    </xf>
    <xf numFmtId="0" fontId="3" fillId="0" borderId="30" xfId="0" applyFont="1" applyBorder="1" applyAlignment="1" applyProtection="1">
      <alignment wrapText="1"/>
      <protection locked="0"/>
    </xf>
    <xf numFmtId="0" fontId="3" fillId="0" borderId="68" xfId="0" applyFont="1" applyBorder="1" applyAlignment="1" applyProtection="1">
      <alignment wrapText="1"/>
      <protection locked="0"/>
    </xf>
    <xf numFmtId="0" fontId="3" fillId="0" borderId="38" xfId="0" applyFont="1" applyBorder="1" applyAlignment="1" applyProtection="1">
      <alignment horizontal="right"/>
      <protection locked="0"/>
    </xf>
    <xf numFmtId="44" fontId="3" fillId="0" borderId="31" xfId="2" applyFont="1" applyBorder="1" applyAlignment="1" applyProtection="1">
      <protection locked="0"/>
    </xf>
    <xf numFmtId="44" fontId="3" fillId="0" borderId="69" xfId="2" applyFont="1" applyBorder="1" applyAlignment="1" applyProtection="1">
      <protection locked="0"/>
    </xf>
    <xf numFmtId="44" fontId="3" fillId="2" borderId="70" xfId="5" applyNumberFormat="1" applyFont="1" applyFill="1" applyBorder="1" applyAlignment="1" applyProtection="1">
      <alignment horizontal="right"/>
      <protection locked="0"/>
    </xf>
    <xf numFmtId="44" fontId="3" fillId="2" borderId="70" xfId="2" applyNumberFormat="1" applyFont="1" applyFill="1" applyBorder="1" applyAlignment="1" applyProtection="1">
      <alignment horizontal="right"/>
      <protection locked="0"/>
    </xf>
    <xf numFmtId="44" fontId="3" fillId="0" borderId="70" xfId="5" applyNumberFormat="1" applyFont="1" applyFill="1" applyBorder="1" applyAlignment="1" applyProtection="1">
      <alignment horizontal="right"/>
      <protection locked="0"/>
    </xf>
    <xf numFmtId="44" fontId="3" fillId="0" borderId="70" xfId="2" applyNumberFormat="1" applyFont="1" applyFill="1" applyBorder="1" applyAlignment="1" applyProtection="1">
      <alignment horizontal="right"/>
      <protection locked="0"/>
    </xf>
    <xf numFmtId="44" fontId="3" fillId="2" borderId="70" xfId="2" applyNumberFormat="1" applyFont="1" applyFill="1" applyBorder="1" applyProtection="1">
      <protection locked="0"/>
    </xf>
    <xf numFmtId="0" fontId="3" fillId="0" borderId="12" xfId="4" applyFont="1" applyFill="1" applyBorder="1" applyProtection="1">
      <protection locked="0"/>
    </xf>
    <xf numFmtId="0" fontId="3" fillId="0" borderId="28" xfId="4" applyNumberFormat="1" applyFont="1" applyFill="1" applyBorder="1" applyAlignment="1" applyProtection="1">
      <alignment horizontal="right"/>
      <protection locked="0"/>
    </xf>
    <xf numFmtId="0" fontId="3" fillId="0" borderId="7" xfId="4" applyNumberFormat="1" applyFont="1" applyFill="1" applyBorder="1" applyAlignment="1" applyProtection="1">
      <alignment horizontal="right"/>
      <protection locked="0"/>
    </xf>
    <xf numFmtId="44" fontId="3" fillId="0" borderId="7" xfId="2" applyFont="1" applyFill="1" applyBorder="1" applyAlignment="1" applyProtection="1">
      <alignment horizontal="right"/>
      <protection locked="0"/>
    </xf>
    <xf numFmtId="44" fontId="3" fillId="2" borderId="7" xfId="2" applyFont="1" applyFill="1" applyBorder="1" applyAlignment="1" applyProtection="1">
      <alignment horizontal="right"/>
      <protection locked="0"/>
    </xf>
    <xf numFmtId="43" fontId="3" fillId="0" borderId="7" xfId="2" applyNumberFormat="1" applyFont="1" applyFill="1" applyBorder="1" applyAlignment="1" applyProtection="1">
      <alignment horizontal="right"/>
      <protection locked="0"/>
    </xf>
    <xf numFmtId="1" fontId="3" fillId="0" borderId="28" xfId="2" applyNumberFormat="1" applyFont="1" applyFill="1" applyBorder="1" applyAlignment="1" applyProtection="1">
      <alignment horizontal="right"/>
      <protection locked="0"/>
    </xf>
    <xf numFmtId="44" fontId="3" fillId="0" borderId="7" xfId="2" applyNumberFormat="1" applyFont="1" applyFill="1" applyBorder="1" applyAlignment="1" applyProtection="1">
      <alignment horizontal="right"/>
      <protection locked="0"/>
    </xf>
    <xf numFmtId="39" fontId="3" fillId="0" borderId="7" xfId="2" applyNumberFormat="1" applyFont="1" applyFill="1" applyBorder="1" applyAlignment="1" applyProtection="1">
      <alignment horizontal="right"/>
      <protection locked="0"/>
    </xf>
    <xf numFmtId="39" fontId="3" fillId="0" borderId="7" xfId="4" applyNumberFormat="1" applyFont="1" applyFill="1" applyBorder="1" applyAlignment="1" applyProtection="1">
      <alignment horizontal="right"/>
      <protection locked="0"/>
    </xf>
    <xf numFmtId="3" fontId="3" fillId="0" borderId="28" xfId="4" applyNumberFormat="1" applyFont="1" applyFill="1" applyBorder="1" applyAlignment="1" applyProtection="1">
      <alignment horizontal="right"/>
      <protection locked="0"/>
    </xf>
    <xf numFmtId="0" fontId="3" fillId="0" borderId="29" xfId="4" applyFont="1" applyFill="1" applyBorder="1" applyProtection="1">
      <protection locked="0"/>
    </xf>
    <xf numFmtId="0" fontId="0" fillId="0" borderId="0" xfId="0" applyProtection="1">
      <protection locked="0"/>
    </xf>
    <xf numFmtId="166" fontId="3" fillId="0" borderId="0" xfId="5" applyNumberFormat="1" applyFont="1" applyFill="1" applyBorder="1" applyAlignment="1" applyProtection="1">
      <alignment horizontal="left"/>
      <protection locked="0"/>
    </xf>
    <xf numFmtId="166" fontId="3" fillId="0" borderId="8" xfId="5" applyNumberFormat="1" applyFont="1" applyFill="1" applyBorder="1" applyAlignment="1" applyProtection="1">
      <alignment horizontal="left"/>
      <protection locked="0"/>
    </xf>
    <xf numFmtId="43" fontId="3" fillId="0" borderId="7" xfId="2" applyNumberFormat="1" applyFont="1" applyFill="1" applyBorder="1" applyAlignment="1" applyProtection="1">
      <alignment horizontal="right"/>
    </xf>
    <xf numFmtId="44" fontId="3" fillId="0" borderId="7" xfId="2" applyFont="1" applyFill="1" applyBorder="1" applyAlignment="1" applyProtection="1">
      <alignment horizontal="right"/>
    </xf>
    <xf numFmtId="44" fontId="3" fillId="0" borderId="7" xfId="2" applyNumberFormat="1" applyFont="1" applyFill="1" applyBorder="1" applyAlignment="1" applyProtection="1">
      <alignment horizontal="right"/>
    </xf>
    <xf numFmtId="44" fontId="3" fillId="2" borderId="15" xfId="2" applyFont="1" applyFill="1" applyBorder="1" applyAlignment="1" applyProtection="1">
      <alignment horizontal="right"/>
    </xf>
    <xf numFmtId="0" fontId="3" fillId="0" borderId="8" xfId="5" applyFont="1" applyFill="1" applyBorder="1" applyAlignment="1" applyProtection="1">
      <alignment horizontal="left"/>
      <protection locked="0"/>
    </xf>
    <xf numFmtId="0" fontId="9" fillId="0" borderId="14" xfId="5" applyFont="1" applyFill="1" applyBorder="1" applyAlignment="1" applyProtection="1">
      <alignment horizontal="left"/>
      <protection locked="0"/>
    </xf>
    <xf numFmtId="44" fontId="3" fillId="0" borderId="15" xfId="5" applyNumberFormat="1" applyFont="1" applyFill="1" applyBorder="1" applyAlignment="1" applyProtection="1">
      <alignment horizontal="right"/>
      <protection locked="0"/>
    </xf>
    <xf numFmtId="44" fontId="3" fillId="2" borderId="15" xfId="5" applyNumberFormat="1" applyFont="1" applyFill="1" applyBorder="1" applyAlignment="1" applyProtection="1">
      <alignment horizontal="right"/>
      <protection locked="0"/>
    </xf>
    <xf numFmtId="0" fontId="9" fillId="0" borderId="1" xfId="5" applyFont="1" applyFill="1" applyBorder="1" applyAlignment="1" applyProtection="1">
      <alignment horizontal="left"/>
      <protection locked="0"/>
    </xf>
    <xf numFmtId="44" fontId="3" fillId="0" borderId="7" xfId="5" applyNumberFormat="1" applyFont="1" applyFill="1" applyBorder="1" applyAlignment="1" applyProtection="1">
      <alignment horizontal="right"/>
      <protection locked="0"/>
    </xf>
    <xf numFmtId="44" fontId="3" fillId="2" borderId="7" xfId="5" applyNumberFormat="1" applyFont="1" applyFill="1" applyBorder="1" applyAlignment="1" applyProtection="1">
      <alignment horizontal="right"/>
      <protection locked="0"/>
    </xf>
    <xf numFmtId="0" fontId="9" fillId="0" borderId="8" xfId="5" applyFont="1" applyFill="1" applyBorder="1" applyAlignment="1" applyProtection="1">
      <alignment horizontal="left"/>
      <protection locked="0"/>
    </xf>
    <xf numFmtId="44" fontId="3" fillId="0" borderId="26" xfId="2" applyNumberFormat="1" applyFont="1" applyBorder="1" applyAlignment="1">
      <alignment horizontal="right"/>
    </xf>
    <xf numFmtId="44" fontId="3" fillId="0" borderId="7" xfId="2" applyNumberFormat="1" applyFont="1" applyBorder="1" applyAlignment="1" applyProtection="1">
      <protection locked="0"/>
    </xf>
    <xf numFmtId="44" fontId="3" fillId="0" borderId="31" xfId="2" applyNumberFormat="1" applyFont="1" applyBorder="1" applyAlignment="1" applyProtection="1">
      <protection locked="0"/>
    </xf>
    <xf numFmtId="44" fontId="3" fillId="0" borderId="72" xfId="2" applyFont="1" applyBorder="1" applyAlignment="1" applyProtection="1">
      <protection locked="0"/>
    </xf>
    <xf numFmtId="44" fontId="3" fillId="0" borderId="65" xfId="2" applyNumberFormat="1" applyFont="1" applyBorder="1" applyAlignment="1" applyProtection="1">
      <protection locked="0"/>
    </xf>
    <xf numFmtId="44" fontId="3" fillId="0" borderId="66" xfId="2" applyNumberFormat="1" applyFont="1" applyBorder="1" applyAlignment="1" applyProtection="1">
      <protection locked="0"/>
    </xf>
    <xf numFmtId="44" fontId="3" fillId="2" borderId="70" xfId="2" applyNumberFormat="1" applyFont="1" applyFill="1" applyBorder="1" applyAlignment="1" applyProtection="1">
      <alignment horizontal="right"/>
    </xf>
    <xf numFmtId="0" fontId="12" fillId="0" borderId="0" xfId="5" applyFont="1" applyFill="1" applyBorder="1" applyAlignment="1" applyProtection="1">
      <alignment horizontal="left"/>
    </xf>
    <xf numFmtId="0" fontId="0" fillId="0" borderId="0" xfId="0" applyProtection="1"/>
    <xf numFmtId="8" fontId="0" fillId="0" borderId="0" xfId="0" applyNumberFormat="1" applyBorder="1" applyProtection="1"/>
    <xf numFmtId="0" fontId="0" fillId="0" borderId="0" xfId="0" applyBorder="1" applyProtection="1"/>
    <xf numFmtId="44" fontId="0" fillId="0" borderId="0" xfId="0" applyNumberFormat="1" applyBorder="1" applyProtection="1"/>
    <xf numFmtId="0" fontId="12" fillId="0" borderId="11" xfId="5" applyFont="1" applyFill="1" applyBorder="1" applyAlignment="1" applyProtection="1">
      <alignment horizontal="left"/>
    </xf>
    <xf numFmtId="4" fontId="0" fillId="0" borderId="0" xfId="0" applyNumberFormat="1" applyProtection="1"/>
    <xf numFmtId="8" fontId="0" fillId="0" borderId="0" xfId="0" applyNumberFormat="1" applyProtection="1"/>
    <xf numFmtId="0" fontId="3" fillId="0" borderId="8" xfId="4" applyFont="1" applyFill="1" applyBorder="1" applyProtection="1">
      <protection locked="0"/>
    </xf>
    <xf numFmtId="0" fontId="3" fillId="2" borderId="44" xfId="5" applyFont="1" applyFill="1" applyBorder="1" applyAlignment="1">
      <alignment horizontal="left"/>
    </xf>
    <xf numFmtId="0" fontId="3" fillId="0" borderId="73" xfId="4" applyNumberFormat="1" applyFont="1" applyFill="1" applyBorder="1" applyAlignment="1" applyProtection="1">
      <alignment horizontal="right"/>
      <protection locked="0"/>
    </xf>
    <xf numFmtId="43" fontId="3" fillId="0" borderId="19" xfId="2" applyNumberFormat="1" applyFont="1" applyFill="1" applyBorder="1" applyAlignment="1" applyProtection="1">
      <alignment horizontal="right"/>
      <protection locked="0"/>
    </xf>
    <xf numFmtId="1" fontId="3" fillId="0" borderId="73" xfId="2" applyNumberFormat="1" applyFont="1" applyFill="1" applyBorder="1" applyAlignment="1" applyProtection="1">
      <alignment horizontal="right"/>
      <protection locked="0"/>
    </xf>
    <xf numFmtId="44" fontId="3" fillId="0" borderId="19" xfId="2" applyNumberFormat="1" applyFont="1" applyFill="1" applyBorder="1" applyAlignment="1" applyProtection="1">
      <alignment horizontal="right"/>
      <protection locked="0"/>
    </xf>
    <xf numFmtId="44" fontId="3" fillId="0" borderId="19" xfId="2" applyNumberFormat="1" applyFont="1" applyFill="1" applyBorder="1" applyAlignment="1">
      <alignment horizontal="right"/>
    </xf>
    <xf numFmtId="44" fontId="3" fillId="0" borderId="29" xfId="2" applyNumberFormat="1" applyFont="1" applyFill="1" applyBorder="1" applyAlignment="1">
      <alignment horizontal="right"/>
    </xf>
    <xf numFmtId="44" fontId="3" fillId="2" borderId="44" xfId="2" applyFont="1" applyFill="1" applyBorder="1" applyAlignment="1">
      <alignment horizontal="right"/>
    </xf>
    <xf numFmtId="44" fontId="3" fillId="0" borderId="1" xfId="2" applyFont="1" applyFill="1" applyBorder="1" applyAlignment="1">
      <alignment horizontal="right"/>
    </xf>
    <xf numFmtId="44" fontId="3" fillId="0" borderId="8" xfId="2" applyFont="1" applyFill="1" applyBorder="1" applyAlignment="1">
      <alignment horizontal="right"/>
    </xf>
    <xf numFmtId="43" fontId="3" fillId="0" borderId="8" xfId="2" applyNumberFormat="1" applyFont="1" applyFill="1" applyBorder="1" applyAlignment="1">
      <alignment horizontal="right"/>
    </xf>
    <xf numFmtId="44" fontId="3" fillId="2" borderId="74" xfId="2" applyFont="1" applyFill="1" applyBorder="1" applyAlignment="1">
      <alignment horizontal="right"/>
    </xf>
    <xf numFmtId="43" fontId="3" fillId="0" borderId="67" xfId="2" applyNumberFormat="1" applyFont="1" applyFill="1" applyBorder="1" applyAlignment="1">
      <alignment horizontal="right"/>
    </xf>
    <xf numFmtId="44" fontId="3" fillId="0" borderId="67" xfId="2" applyFont="1" applyFill="1" applyBorder="1" applyAlignment="1">
      <alignment horizontal="right"/>
    </xf>
    <xf numFmtId="44" fontId="3" fillId="0" borderId="1" xfId="2" applyNumberFormat="1" applyFont="1" applyFill="1" applyBorder="1" applyAlignment="1" applyProtection="1">
      <alignment horizontal="right"/>
      <protection locked="0"/>
    </xf>
    <xf numFmtId="44" fontId="3" fillId="0" borderId="18" xfId="2" applyNumberFormat="1" applyFont="1" applyFill="1" applyBorder="1" applyAlignment="1" applyProtection="1">
      <alignment horizontal="right"/>
      <protection locked="0"/>
    </xf>
    <xf numFmtId="1" fontId="3" fillId="0" borderId="7" xfId="2" applyNumberFormat="1" applyFont="1" applyFill="1" applyBorder="1" applyAlignment="1">
      <alignment horizontal="right"/>
    </xf>
    <xf numFmtId="0" fontId="1" fillId="0" borderId="75" xfId="4" applyFont="1" applyFill="1" applyBorder="1" applyAlignment="1">
      <alignment horizontal="left"/>
    </xf>
    <xf numFmtId="44" fontId="3" fillId="0" borderId="19" xfId="2" applyFont="1" applyFill="1" applyBorder="1" applyAlignment="1" applyProtection="1">
      <alignment horizontal="right"/>
      <protection locked="0"/>
    </xf>
    <xf numFmtId="43" fontId="3" fillId="0" borderId="76" xfId="2" applyNumberFormat="1" applyFont="1" applyFill="1" applyBorder="1" applyAlignment="1">
      <alignment horizontal="right"/>
    </xf>
    <xf numFmtId="0" fontId="13" fillId="2" borderId="47" xfId="5" applyNumberFormat="1" applyFont="1" applyFill="1" applyBorder="1" applyAlignment="1">
      <alignment horizontal="right"/>
    </xf>
    <xf numFmtId="0" fontId="3" fillId="2" borderId="15" xfId="2" applyNumberFormat="1" applyFont="1" applyFill="1" applyBorder="1" applyAlignment="1">
      <alignment horizontal="right"/>
    </xf>
    <xf numFmtId="44" fontId="3" fillId="2" borderId="71" xfId="2" applyFont="1" applyFill="1" applyBorder="1" applyAlignment="1">
      <alignment horizontal="right"/>
    </xf>
    <xf numFmtId="44" fontId="3" fillId="2" borderId="14" xfId="2" applyFont="1" applyFill="1" applyBorder="1" applyAlignment="1">
      <alignment horizontal="right"/>
    </xf>
    <xf numFmtId="0" fontId="12" fillId="0" borderId="77" xfId="4" applyFont="1" applyFill="1" applyBorder="1"/>
    <xf numFmtId="0" fontId="13" fillId="2" borderId="78" xfId="4" applyNumberFormat="1" applyFont="1" applyFill="1" applyBorder="1" applyAlignment="1">
      <alignment horizontal="right"/>
    </xf>
    <xf numFmtId="0" fontId="13" fillId="2" borderId="21" xfId="4" applyNumberFormat="1" applyFont="1" applyFill="1" applyBorder="1" applyAlignment="1">
      <alignment horizontal="right"/>
    </xf>
    <xf numFmtId="44" fontId="13" fillId="2" borderId="21" xfId="2" applyFont="1" applyFill="1" applyBorder="1" applyAlignment="1">
      <alignment horizontal="right"/>
    </xf>
    <xf numFmtId="44" fontId="13" fillId="2" borderId="21" xfId="2" applyFont="1" applyFill="1" applyBorder="1" applyAlignment="1" applyProtection="1">
      <alignment horizontal="right"/>
    </xf>
    <xf numFmtId="43" fontId="13" fillId="0" borderId="21" xfId="2" applyNumberFormat="1" applyFont="1" applyFill="1" applyBorder="1" applyAlignment="1">
      <alignment horizontal="right"/>
    </xf>
    <xf numFmtId="43" fontId="13" fillId="0" borderId="79" xfId="2" applyNumberFormat="1" applyFont="1" applyFill="1" applyBorder="1" applyAlignment="1">
      <alignment horizontal="right"/>
    </xf>
    <xf numFmtId="1" fontId="13" fillId="2" borderId="78" xfId="2" applyNumberFormat="1" applyFont="1" applyFill="1" applyBorder="1" applyAlignment="1">
      <alignment horizontal="right"/>
    </xf>
    <xf numFmtId="44" fontId="13" fillId="0" borderId="21" xfId="2" applyNumberFormat="1" applyFont="1" applyFill="1" applyBorder="1" applyAlignment="1">
      <alignment horizontal="right"/>
    </xf>
    <xf numFmtId="44" fontId="13" fillId="0" borderId="20" xfId="2" applyNumberFormat="1" applyFont="1" applyFill="1" applyBorder="1" applyAlignment="1">
      <alignment horizontal="right"/>
    </xf>
    <xf numFmtId="44" fontId="13" fillId="0" borderId="80" xfId="2" applyNumberFormat="1" applyFont="1" applyFill="1" applyBorder="1" applyAlignment="1">
      <alignment horizontal="right"/>
    </xf>
    <xf numFmtId="0" fontId="1" fillId="0" borderId="3" xfId="4" applyFont="1" applyFill="1" applyBorder="1" applyAlignment="1">
      <alignment horizontal="left"/>
    </xf>
    <xf numFmtId="43" fontId="13" fillId="0" borderId="21" xfId="2" applyNumberFormat="1" applyFont="1" applyFill="1" applyBorder="1" applyAlignment="1" applyProtection="1">
      <alignment horizontal="right"/>
    </xf>
    <xf numFmtId="0" fontId="0" fillId="0" borderId="0" xfId="0" applyBorder="1" applyProtection="1">
      <protection locked="0"/>
    </xf>
    <xf numFmtId="10" fontId="3" fillId="2" borderId="70" xfId="6" applyNumberFormat="1" applyFont="1" applyFill="1" applyBorder="1" applyAlignment="1" applyProtection="1">
      <alignment horizontal="right"/>
    </xf>
    <xf numFmtId="44" fontId="3" fillId="2" borderId="70" xfId="6" applyNumberFormat="1" applyFont="1" applyFill="1" applyBorder="1" applyProtection="1"/>
    <xf numFmtId="44" fontId="3" fillId="0" borderId="29" xfId="2" applyNumberFormat="1" applyFont="1" applyBorder="1" applyAlignment="1">
      <alignment horizontal="right"/>
    </xf>
    <xf numFmtId="8" fontId="12" fillId="0" borderId="81" xfId="5" applyNumberFormat="1" applyFont="1" applyFill="1" applyBorder="1" applyAlignment="1">
      <alignment horizontal="center" wrapText="1"/>
    </xf>
    <xf numFmtId="8" fontId="12" fillId="0" borderId="82" xfId="5" applyNumberFormat="1" applyFont="1" applyFill="1" applyBorder="1" applyAlignment="1">
      <alignment horizontal="center" wrapText="1"/>
    </xf>
    <xf numFmtId="8" fontId="12" fillId="0" borderId="83" xfId="5" applyNumberFormat="1" applyFont="1" applyFill="1" applyBorder="1" applyAlignment="1">
      <alignment horizontal="center" wrapText="1"/>
    </xf>
    <xf numFmtId="0" fontId="16" fillId="0" borderId="0" xfId="0" applyFont="1" applyFill="1" applyBorder="1" applyAlignment="1">
      <alignment horizontal="left"/>
    </xf>
    <xf numFmtId="8" fontId="13" fillId="5" borderId="84" xfId="5" applyNumberFormat="1" applyFont="1" applyFill="1" applyBorder="1" applyAlignment="1" applyProtection="1">
      <alignment horizontal="right"/>
    </xf>
    <xf numFmtId="44" fontId="13" fillId="5" borderId="15" xfId="5" applyNumberFormat="1" applyFont="1" applyFill="1" applyBorder="1" applyAlignment="1" applyProtection="1">
      <alignment horizontal="right"/>
    </xf>
    <xf numFmtId="44" fontId="13" fillId="5" borderId="7" xfId="5" applyNumberFormat="1" applyFont="1" applyFill="1" applyBorder="1" applyAlignment="1" applyProtection="1">
      <alignment horizontal="right"/>
    </xf>
    <xf numFmtId="8" fontId="3" fillId="5" borderId="15" xfId="5" applyNumberFormat="1" applyFont="1" applyFill="1" applyBorder="1" applyAlignment="1" applyProtection="1">
      <alignment horizontal="right"/>
    </xf>
    <xf numFmtId="8" fontId="3" fillId="5" borderId="7" xfId="5" applyNumberFormat="1" applyFont="1" applyFill="1" applyBorder="1" applyAlignment="1" applyProtection="1">
      <alignment horizontal="right"/>
    </xf>
    <xf numFmtId="8" fontId="13" fillId="5" borderId="85" xfId="5" applyNumberFormat="1" applyFont="1" applyFill="1" applyBorder="1" applyAlignment="1" applyProtection="1">
      <alignment horizontal="right"/>
    </xf>
    <xf numFmtId="44" fontId="18" fillId="5" borderId="86" xfId="5" applyNumberFormat="1" applyFont="1" applyFill="1" applyBorder="1" applyAlignment="1">
      <alignment horizontal="right"/>
    </xf>
    <xf numFmtId="8" fontId="3" fillId="5" borderId="70" xfId="5" applyNumberFormat="1" applyFont="1" applyFill="1" applyBorder="1" applyAlignment="1" applyProtection="1">
      <alignment horizontal="right"/>
    </xf>
    <xf numFmtId="44" fontId="19" fillId="5" borderId="86" xfId="2" applyNumberFormat="1" applyFont="1" applyFill="1" applyBorder="1" applyAlignment="1">
      <alignment horizontal="right"/>
    </xf>
    <xf numFmtId="44" fontId="13" fillId="5" borderId="85" xfId="5" applyNumberFormat="1" applyFont="1" applyFill="1" applyBorder="1" applyAlignment="1" applyProtection="1">
      <alignment horizontal="right"/>
    </xf>
    <xf numFmtId="44" fontId="20" fillId="5" borderId="86" xfId="2" applyNumberFormat="1" applyFont="1" applyFill="1" applyBorder="1" applyAlignment="1" applyProtection="1">
      <alignment horizontal="right"/>
    </xf>
    <xf numFmtId="44" fontId="13" fillId="5" borderId="56" xfId="5" applyNumberFormat="1" applyFont="1" applyFill="1" applyBorder="1" applyAlignment="1" applyProtection="1">
      <alignment horizontal="right"/>
    </xf>
    <xf numFmtId="44" fontId="13" fillId="5" borderId="70" xfId="5" applyNumberFormat="1" applyFont="1" applyFill="1" applyBorder="1" applyAlignment="1" applyProtection="1">
      <alignment horizontal="right"/>
    </xf>
    <xf numFmtId="8" fontId="13" fillId="5" borderId="86" xfId="5" applyNumberFormat="1" applyFont="1" applyFill="1" applyBorder="1" applyAlignment="1">
      <alignment horizontal="right"/>
    </xf>
    <xf numFmtId="44" fontId="13" fillId="5" borderId="86" xfId="5" applyNumberFormat="1" applyFont="1" applyFill="1" applyBorder="1" applyAlignment="1" applyProtection="1">
      <alignment horizontal="right"/>
    </xf>
    <xf numFmtId="7" fontId="13" fillId="5" borderId="86" xfId="5" applyNumberFormat="1" applyFont="1" applyFill="1" applyBorder="1" applyAlignment="1">
      <alignment horizontal="right"/>
    </xf>
    <xf numFmtId="7" fontId="13" fillId="5" borderId="86" xfId="2" applyNumberFormat="1" applyFont="1" applyFill="1" applyBorder="1" applyAlignment="1">
      <alignment horizontal="right"/>
    </xf>
    <xf numFmtId="44" fontId="29" fillId="5" borderId="86" xfId="2" applyNumberFormat="1" applyFont="1" applyFill="1" applyBorder="1" applyAlignment="1" applyProtection="1">
      <alignment horizontal="right"/>
    </xf>
    <xf numFmtId="44" fontId="13" fillId="5" borderId="86" xfId="2" applyNumberFormat="1" applyFont="1" applyFill="1" applyBorder="1" applyAlignment="1" applyProtection="1">
      <alignment horizontal="right"/>
    </xf>
    <xf numFmtId="44" fontId="3" fillId="5" borderId="86" xfId="2" applyNumberFormat="1" applyFont="1" applyFill="1" applyBorder="1" applyAlignment="1" applyProtection="1">
      <alignment horizontal="right"/>
    </xf>
    <xf numFmtId="10" fontId="3" fillId="5" borderId="86" xfId="6" applyNumberFormat="1" applyFont="1" applyFill="1" applyBorder="1" applyAlignment="1" applyProtection="1">
      <alignment horizontal="right"/>
    </xf>
    <xf numFmtId="44" fontId="13" fillId="5" borderId="86" xfId="6" applyNumberFormat="1" applyFont="1" applyFill="1" applyBorder="1" applyProtection="1"/>
    <xf numFmtId="44" fontId="3" fillId="5" borderId="70" xfId="5" applyNumberFormat="1" applyFont="1" applyFill="1" applyBorder="1" applyAlignment="1" applyProtection="1">
      <alignment horizontal="right"/>
    </xf>
    <xf numFmtId="44" fontId="3" fillId="5" borderId="70" xfId="2" applyNumberFormat="1" applyFont="1" applyFill="1" applyBorder="1" applyAlignment="1" applyProtection="1">
      <alignment horizontal="right"/>
    </xf>
    <xf numFmtId="10" fontId="3" fillId="5" borderId="70" xfId="6" applyNumberFormat="1" applyFont="1" applyFill="1" applyBorder="1" applyAlignment="1" applyProtection="1">
      <alignment horizontal="right"/>
    </xf>
    <xf numFmtId="44" fontId="3" fillId="5" borderId="70" xfId="6" applyNumberFormat="1" applyFont="1" applyFill="1" applyBorder="1" applyProtection="1"/>
    <xf numFmtId="44" fontId="13" fillId="5" borderId="70" xfId="6" applyNumberFormat="1" applyFont="1" applyFill="1" applyBorder="1" applyProtection="1"/>
    <xf numFmtId="10" fontId="13" fillId="5" borderId="86" xfId="6" applyNumberFormat="1" applyFont="1" applyFill="1" applyBorder="1" applyAlignment="1" applyProtection="1">
      <alignment horizontal="right"/>
    </xf>
    <xf numFmtId="44" fontId="13" fillId="5" borderId="85" xfId="6" applyNumberFormat="1" applyFont="1" applyFill="1" applyBorder="1" applyAlignment="1" applyProtection="1">
      <alignment horizontal="right"/>
    </xf>
    <xf numFmtId="44" fontId="13" fillId="5" borderId="85" xfId="2" applyNumberFormat="1" applyFont="1" applyFill="1" applyBorder="1" applyAlignment="1" applyProtection="1">
      <alignment horizontal="right"/>
    </xf>
    <xf numFmtId="10" fontId="13" fillId="5" borderId="85" xfId="6" applyNumberFormat="1" applyFont="1" applyFill="1" applyBorder="1" applyAlignment="1" applyProtection="1">
      <alignment horizontal="right"/>
    </xf>
    <xf numFmtId="44" fontId="3" fillId="5" borderId="85" xfId="6" applyNumberFormat="1" applyFont="1" applyFill="1" applyBorder="1" applyProtection="1"/>
    <xf numFmtId="44" fontId="13" fillId="5" borderId="84" xfId="6" applyNumberFormat="1" applyFont="1" applyFill="1" applyBorder="1" applyAlignment="1" applyProtection="1">
      <alignment horizontal="right"/>
    </xf>
    <xf numFmtId="10" fontId="13" fillId="5" borderId="84" xfId="6" applyNumberFormat="1" applyFont="1" applyFill="1" applyBorder="1" applyAlignment="1" applyProtection="1">
      <alignment horizontal="right"/>
    </xf>
    <xf numFmtId="44" fontId="13" fillId="5" borderId="84" xfId="6" applyNumberFormat="1" applyFont="1" applyFill="1" applyBorder="1" applyProtection="1"/>
    <xf numFmtId="44" fontId="3" fillId="5" borderId="84" xfId="6" applyNumberFormat="1" applyFont="1" applyFill="1" applyBorder="1" applyProtection="1"/>
    <xf numFmtId="44" fontId="13" fillId="5" borderId="84" xfId="5" applyNumberFormat="1" applyFont="1" applyFill="1" applyBorder="1" applyAlignment="1" applyProtection="1">
      <alignment horizontal="right"/>
    </xf>
    <xf numFmtId="44" fontId="3" fillId="5" borderId="15" xfId="6" applyNumberFormat="1" applyFont="1" applyFill="1" applyBorder="1" applyAlignment="1" applyProtection="1">
      <alignment horizontal="right"/>
    </xf>
    <xf numFmtId="44" fontId="3" fillId="5" borderId="15" xfId="2" applyNumberFormat="1" applyFont="1" applyFill="1" applyBorder="1" applyAlignment="1" applyProtection="1">
      <alignment horizontal="right"/>
    </xf>
    <xf numFmtId="10" fontId="3" fillId="5" borderId="15" xfId="6" applyNumberFormat="1" applyFont="1" applyFill="1" applyBorder="1" applyAlignment="1" applyProtection="1">
      <alignment horizontal="right"/>
    </xf>
    <xf numFmtId="44" fontId="3" fillId="5" borderId="15" xfId="6" applyNumberFormat="1" applyFont="1" applyFill="1" applyBorder="1" applyProtection="1"/>
    <xf numFmtId="44" fontId="3" fillId="5" borderId="48" xfId="5" applyNumberFormat="1" applyFont="1" applyFill="1" applyBorder="1" applyAlignment="1" applyProtection="1">
      <alignment horizontal="right"/>
    </xf>
    <xf numFmtId="44" fontId="3" fillId="5" borderId="7" xfId="6" applyNumberFormat="1" applyFont="1" applyFill="1" applyBorder="1" applyAlignment="1" applyProtection="1">
      <alignment horizontal="right"/>
    </xf>
    <xf numFmtId="44" fontId="3" fillId="5" borderId="7" xfId="2" applyNumberFormat="1" applyFont="1" applyFill="1" applyBorder="1" applyAlignment="1" applyProtection="1">
      <alignment horizontal="right"/>
    </xf>
    <xf numFmtId="10" fontId="3" fillId="5" borderId="7" xfId="6" applyNumberFormat="1" applyFont="1" applyFill="1" applyBorder="1" applyAlignment="1" applyProtection="1">
      <alignment horizontal="right"/>
    </xf>
    <xf numFmtId="44" fontId="3" fillId="5" borderId="7" xfId="6" applyNumberFormat="1" applyFont="1" applyFill="1" applyBorder="1" applyProtection="1"/>
    <xf numFmtId="44" fontId="3" fillId="5" borderId="30" xfId="5" applyNumberFormat="1" applyFont="1" applyFill="1" applyBorder="1" applyAlignment="1" applyProtection="1">
      <alignment horizontal="right"/>
    </xf>
    <xf numFmtId="44" fontId="3" fillId="6" borderId="15" xfId="2" applyNumberFormat="1" applyFont="1" applyFill="1" applyBorder="1" applyAlignment="1" applyProtection="1">
      <alignment horizontal="right"/>
    </xf>
    <xf numFmtId="44" fontId="3" fillId="6" borderId="70" xfId="2" applyNumberFormat="1" applyFont="1" applyFill="1" applyBorder="1" applyAlignment="1" applyProtection="1">
      <alignment horizontal="right"/>
    </xf>
    <xf numFmtId="44" fontId="7" fillId="5" borderId="84" xfId="0" applyNumberFormat="1" applyFont="1" applyFill="1" applyBorder="1" applyProtection="1"/>
    <xf numFmtId="44" fontId="13" fillId="7" borderId="85" xfId="5" applyNumberFormat="1" applyFont="1" applyFill="1" applyBorder="1" applyAlignment="1" applyProtection="1">
      <alignment horizontal="right"/>
    </xf>
    <xf numFmtId="0" fontId="21" fillId="0" borderId="52" xfId="0" applyFont="1" applyBorder="1" applyAlignment="1">
      <alignment horizontal="center" wrapText="1"/>
    </xf>
    <xf numFmtId="0" fontId="3" fillId="0" borderId="12" xfId="4" applyFont="1" applyFill="1" applyBorder="1" applyAlignment="1" applyProtection="1">
      <alignment wrapText="1"/>
      <protection locked="0"/>
    </xf>
    <xf numFmtId="0" fontId="13" fillId="0" borderId="12" xfId="4" applyFont="1" applyFill="1" applyBorder="1" applyAlignment="1" applyProtection="1">
      <alignment wrapText="1"/>
    </xf>
    <xf numFmtId="0" fontId="3" fillId="0" borderId="28" xfId="4" applyNumberFormat="1" applyFont="1" applyFill="1" applyBorder="1" applyAlignment="1" applyProtection="1">
      <alignment horizontal="right"/>
    </xf>
    <xf numFmtId="0" fontId="3" fillId="0" borderId="7" xfId="4" applyNumberFormat="1" applyFont="1" applyFill="1" applyBorder="1" applyAlignment="1" applyProtection="1">
      <alignment horizontal="right"/>
    </xf>
    <xf numFmtId="39" fontId="3" fillId="0" borderId="7" xfId="4" applyNumberFormat="1" applyFont="1" applyFill="1" applyBorder="1" applyAlignment="1" applyProtection="1">
      <alignment horizontal="right"/>
    </xf>
    <xf numFmtId="39" fontId="3" fillId="0" borderId="7" xfId="2" applyNumberFormat="1" applyFont="1" applyFill="1" applyBorder="1" applyAlignment="1" applyProtection="1">
      <alignment horizontal="right"/>
    </xf>
    <xf numFmtId="1" fontId="3" fillId="0" borderId="28" xfId="2" applyNumberFormat="1" applyFont="1" applyFill="1" applyBorder="1" applyAlignment="1" applyProtection="1">
      <alignment horizontal="right"/>
    </xf>
    <xf numFmtId="0" fontId="13" fillId="0" borderId="12" xfId="4" applyFont="1" applyFill="1" applyBorder="1" applyProtection="1"/>
    <xf numFmtId="0" fontId="13" fillId="0" borderId="29" xfId="4" applyFont="1" applyFill="1" applyBorder="1" applyProtection="1"/>
    <xf numFmtId="43" fontId="3" fillId="0" borderId="8" xfId="2" applyNumberFormat="1" applyFont="1" applyFill="1" applyBorder="1" applyAlignment="1" applyProtection="1">
      <alignment horizontal="right"/>
    </xf>
    <xf numFmtId="0" fontId="9" fillId="0" borderId="3" xfId="0" applyFont="1" applyBorder="1" applyProtection="1"/>
    <xf numFmtId="164" fontId="7" fillId="0" borderId="0" xfId="0" applyNumberFormat="1" applyFont="1" applyAlignment="1">
      <alignment vertical="top" wrapText="1"/>
    </xf>
    <xf numFmtId="0" fontId="7" fillId="0" borderId="0" xfId="0" applyFont="1" applyAlignment="1">
      <alignment vertical="top" wrapText="1"/>
    </xf>
    <xf numFmtId="0" fontId="0" fillId="0" borderId="0" xfId="0" applyAlignment="1">
      <alignment vertical="top" wrapText="1"/>
    </xf>
    <xf numFmtId="164" fontId="0" fillId="0" borderId="0" xfId="0" applyNumberFormat="1" applyAlignment="1">
      <alignment vertical="top" wrapText="1"/>
    </xf>
    <xf numFmtId="164" fontId="0" fillId="0" borderId="87" xfId="0" applyNumberFormat="1" applyBorder="1" applyAlignment="1">
      <alignment vertical="top" wrapText="1"/>
    </xf>
    <xf numFmtId="0" fontId="0" fillId="0" borderId="88" xfId="0" applyBorder="1" applyAlignment="1">
      <alignment vertical="top" wrapText="1"/>
    </xf>
    <xf numFmtId="0" fontId="7" fillId="0" borderId="0" xfId="0" applyFont="1" applyAlignment="1">
      <alignment horizontal="center" vertical="top" wrapText="1"/>
    </xf>
    <xf numFmtId="0" fontId="0" fillId="0" borderId="0" xfId="0" applyAlignment="1">
      <alignment horizontal="center" vertical="top" wrapText="1"/>
    </xf>
    <xf numFmtId="164" fontId="7" fillId="0" borderId="0" xfId="0" applyNumberFormat="1" applyFont="1" applyAlignment="1">
      <alignment horizontal="center" vertical="top" wrapText="1"/>
    </xf>
    <xf numFmtId="0" fontId="0" fillId="0" borderId="88" xfId="0" applyBorder="1" applyAlignment="1">
      <alignment horizontal="center" vertical="top" wrapText="1"/>
    </xf>
    <xf numFmtId="0" fontId="0" fillId="0" borderId="89" xfId="0" applyBorder="1" applyAlignment="1">
      <alignment horizontal="center" vertical="top" wrapText="1"/>
    </xf>
    <xf numFmtId="44" fontId="3" fillId="8" borderId="15" xfId="2" applyFont="1" applyFill="1" applyBorder="1" applyAlignment="1" applyProtection="1">
      <alignment horizontal="right"/>
    </xf>
    <xf numFmtId="44" fontId="3" fillId="8" borderId="7" xfId="2" applyFont="1" applyFill="1" applyBorder="1" applyAlignment="1" applyProtection="1">
      <alignment horizontal="right"/>
    </xf>
    <xf numFmtId="44" fontId="13" fillId="8" borderId="21" xfId="2" applyFont="1" applyFill="1" applyBorder="1" applyAlignment="1" applyProtection="1">
      <alignment horizontal="right"/>
    </xf>
    <xf numFmtId="10" fontId="3" fillId="2" borderId="7" xfId="2" applyNumberFormat="1" applyFont="1" applyFill="1" applyBorder="1" applyAlignment="1" applyProtection="1">
      <alignment horizontal="right"/>
      <protection locked="0"/>
    </xf>
    <xf numFmtId="10" fontId="3" fillId="2" borderId="19" xfId="2" applyNumberFormat="1" applyFont="1" applyFill="1" applyBorder="1" applyAlignment="1" applyProtection="1">
      <alignment horizontal="right"/>
      <protection locked="0"/>
    </xf>
    <xf numFmtId="0" fontId="0" fillId="0" borderId="2" xfId="0" applyBorder="1"/>
    <xf numFmtId="0" fontId="0" fillId="0" borderId="90" xfId="0" applyBorder="1"/>
    <xf numFmtId="0" fontId="7" fillId="0" borderId="91" xfId="0" applyFont="1" applyBorder="1" applyAlignment="1">
      <alignment horizontal="right"/>
    </xf>
    <xf numFmtId="0" fontId="10" fillId="0" borderId="92" xfId="0" applyFont="1" applyBorder="1" applyAlignment="1">
      <alignment horizontal="right"/>
    </xf>
    <xf numFmtId="0" fontId="11" fillId="0" borderId="92" xfId="0" applyFont="1" applyBorder="1" applyAlignment="1">
      <alignment horizontal="right"/>
    </xf>
    <xf numFmtId="0" fontId="3" fillId="0" borderId="93" xfId="0" applyFont="1" applyBorder="1"/>
    <xf numFmtId="0" fontId="11" fillId="0" borderId="92" xfId="0" applyFont="1" applyBorder="1"/>
    <xf numFmtId="0" fontId="11" fillId="0" borderId="94" xfId="0" applyFont="1" applyBorder="1"/>
    <xf numFmtId="0" fontId="9" fillId="0" borderId="0" xfId="0" applyFont="1" applyBorder="1" applyProtection="1">
      <protection locked="0"/>
    </xf>
    <xf numFmtId="0" fontId="9" fillId="0" borderId="0" xfId="0" applyFont="1" applyBorder="1"/>
    <xf numFmtId="0" fontId="9" fillId="0" borderId="92" xfId="0" applyFont="1" applyBorder="1" applyProtection="1"/>
    <xf numFmtId="0" fontId="9" fillId="0" borderId="0" xfId="0" applyFont="1" applyBorder="1" applyProtection="1"/>
    <xf numFmtId="0" fontId="11" fillId="0" borderId="92" xfId="0" applyFont="1" applyBorder="1" applyProtection="1"/>
    <xf numFmtId="0" fontId="11" fillId="0" borderId="0" xfId="0" applyFont="1" applyBorder="1" applyProtection="1"/>
    <xf numFmtId="0" fontId="3" fillId="0" borderId="0" xfId="0" applyFont="1" applyBorder="1"/>
    <xf numFmtId="0" fontId="0" fillId="0" borderId="93" xfId="0" applyBorder="1"/>
    <xf numFmtId="0" fontId="0" fillId="0" borderId="95" xfId="0" applyBorder="1"/>
    <xf numFmtId="0" fontId="10" fillId="0" borderId="92" xfId="0" applyFont="1" applyBorder="1" applyAlignment="1">
      <alignment horizontal="left"/>
    </xf>
    <xf numFmtId="0" fontId="3" fillId="0" borderId="98" xfId="0" applyFont="1" applyBorder="1" applyProtection="1">
      <protection locked="0"/>
    </xf>
    <xf numFmtId="44" fontId="3" fillId="0" borderId="99" xfId="2" applyFont="1" applyBorder="1" applyAlignment="1" applyProtection="1">
      <protection locked="0"/>
    </xf>
    <xf numFmtId="0" fontId="3" fillId="0" borderId="100" xfId="0" applyFont="1" applyBorder="1" applyProtection="1">
      <protection locked="0"/>
    </xf>
    <xf numFmtId="44" fontId="3" fillId="0" borderId="101" xfId="2" applyFont="1" applyFill="1" applyBorder="1" applyAlignment="1" applyProtection="1">
      <protection locked="0"/>
    </xf>
    <xf numFmtId="44" fontId="3" fillId="0" borderId="102" xfId="2" applyFont="1" applyBorder="1" applyAlignment="1" applyProtection="1">
      <protection locked="0"/>
    </xf>
    <xf numFmtId="0" fontId="3" fillId="0" borderId="103" xfId="0" applyFont="1" applyBorder="1" applyProtection="1">
      <protection locked="0"/>
    </xf>
    <xf numFmtId="44" fontId="3" fillId="0" borderId="104" xfId="2" applyFont="1" applyBorder="1" applyAlignment="1" applyProtection="1">
      <protection locked="0"/>
    </xf>
    <xf numFmtId="0" fontId="0" fillId="0" borderId="96" xfId="0" applyBorder="1"/>
    <xf numFmtId="44" fontId="13" fillId="0" borderId="105" xfId="2" applyFont="1" applyFill="1" applyBorder="1" applyAlignment="1">
      <alignment horizontal="right"/>
    </xf>
    <xf numFmtId="0" fontId="0" fillId="0" borderId="106" xfId="0" applyBorder="1"/>
    <xf numFmtId="0" fontId="0" fillId="0" borderId="107" xfId="0" applyBorder="1"/>
    <xf numFmtId="0" fontId="0" fillId="0" borderId="108" xfId="0" applyBorder="1"/>
    <xf numFmtId="0" fontId="13" fillId="9" borderId="8" xfId="5" applyFont="1" applyFill="1" applyBorder="1" applyAlignment="1" applyProtection="1">
      <alignment horizontal="left"/>
    </xf>
    <xf numFmtId="44" fontId="3" fillId="9" borderId="70" xfId="5" applyNumberFormat="1" applyFont="1" applyFill="1" applyBorder="1" applyAlignment="1" applyProtection="1">
      <alignment horizontal="right"/>
      <protection locked="0"/>
    </xf>
    <xf numFmtId="44" fontId="3" fillId="9" borderId="70" xfId="2" applyNumberFormat="1" applyFont="1" applyFill="1" applyBorder="1" applyAlignment="1" applyProtection="1">
      <alignment horizontal="right"/>
      <protection locked="0"/>
    </xf>
    <xf numFmtId="44" fontId="3" fillId="9" borderId="70" xfId="2" applyNumberFormat="1" applyFont="1" applyFill="1" applyBorder="1" applyAlignment="1" applyProtection="1">
      <alignment horizontal="right"/>
    </xf>
    <xf numFmtId="10" fontId="3" fillId="9" borderId="70" xfId="6" applyNumberFormat="1" applyFont="1" applyFill="1" applyBorder="1" applyAlignment="1" applyProtection="1">
      <alignment horizontal="right"/>
    </xf>
    <xf numFmtId="44" fontId="3" fillId="9" borderId="70" xfId="6" applyNumberFormat="1" applyFont="1" applyFill="1" applyBorder="1" applyProtection="1"/>
    <xf numFmtId="44" fontId="3" fillId="9" borderId="70" xfId="2" applyNumberFormat="1" applyFont="1" applyFill="1" applyBorder="1" applyProtection="1">
      <protection locked="0"/>
    </xf>
    <xf numFmtId="0" fontId="13" fillId="9" borderId="8" xfId="5" applyFont="1" applyFill="1" applyBorder="1" applyAlignment="1">
      <alignment horizontal="left"/>
    </xf>
    <xf numFmtId="44" fontId="3" fillId="10" borderId="70" xfId="5" applyNumberFormat="1" applyFont="1" applyFill="1" applyBorder="1" applyAlignment="1" applyProtection="1">
      <alignment horizontal="right"/>
      <protection locked="0"/>
    </xf>
    <xf numFmtId="44" fontId="3" fillId="10" borderId="70" xfId="2" applyNumberFormat="1" applyFont="1" applyFill="1" applyBorder="1" applyAlignment="1" applyProtection="1">
      <alignment horizontal="right"/>
      <protection locked="0"/>
    </xf>
    <xf numFmtId="44" fontId="3" fillId="10" borderId="70" xfId="2" applyNumberFormat="1" applyFont="1" applyFill="1" applyBorder="1" applyAlignment="1" applyProtection="1">
      <alignment horizontal="right"/>
    </xf>
    <xf numFmtId="10" fontId="3" fillId="10" borderId="70" xfId="6" applyNumberFormat="1" applyFont="1" applyFill="1" applyBorder="1" applyAlignment="1" applyProtection="1">
      <alignment horizontal="right"/>
    </xf>
    <xf numFmtId="44" fontId="3" fillId="10" borderId="70" xfId="6" applyNumberFormat="1" applyFont="1" applyFill="1" applyBorder="1" applyProtection="1"/>
    <xf numFmtId="44" fontId="3" fillId="10" borderId="70" xfId="2" applyNumberFormat="1" applyFont="1" applyFill="1" applyBorder="1" applyProtection="1">
      <protection locked="0"/>
    </xf>
    <xf numFmtId="0" fontId="13" fillId="11" borderId="77" xfId="5" applyFont="1" applyFill="1" applyBorder="1" applyAlignment="1">
      <alignment horizontal="left"/>
    </xf>
    <xf numFmtId="44" fontId="13" fillId="11" borderId="85" xfId="5" applyNumberFormat="1" applyFont="1" applyFill="1" applyBorder="1" applyAlignment="1">
      <alignment horizontal="right"/>
    </xf>
    <xf numFmtId="44" fontId="13" fillId="11" borderId="85" xfId="5" applyNumberFormat="1" applyFont="1" applyFill="1" applyBorder="1" applyAlignment="1" applyProtection="1">
      <alignment horizontal="right"/>
    </xf>
    <xf numFmtId="10" fontId="13" fillId="11" borderId="85" xfId="6" applyNumberFormat="1" applyFont="1" applyFill="1" applyBorder="1" applyAlignment="1" applyProtection="1">
      <alignment horizontal="right"/>
    </xf>
    <xf numFmtId="0" fontId="12" fillId="11" borderId="77" xfId="5" applyFont="1" applyFill="1" applyBorder="1" applyAlignment="1" applyProtection="1">
      <alignment horizontal="left" wrapText="1"/>
    </xf>
    <xf numFmtId="44" fontId="13" fillId="11" borderId="85" xfId="6" applyNumberFormat="1" applyFont="1" applyFill="1" applyBorder="1" applyProtection="1"/>
    <xf numFmtId="0" fontId="12" fillId="11" borderId="77" xfId="5" applyFont="1" applyFill="1" applyBorder="1" applyAlignment="1" applyProtection="1">
      <alignment horizontal="left"/>
    </xf>
    <xf numFmtId="44" fontId="7" fillId="11" borderId="85" xfId="5" applyNumberFormat="1" applyFont="1" applyFill="1" applyBorder="1" applyAlignment="1" applyProtection="1">
      <alignment horizontal="right"/>
    </xf>
    <xf numFmtId="44" fontId="13" fillId="11" borderId="85" xfId="2" applyNumberFormat="1" applyFont="1" applyFill="1" applyBorder="1" applyAlignment="1" applyProtection="1">
      <alignment horizontal="right"/>
    </xf>
    <xf numFmtId="44" fontId="13" fillId="11" borderId="85" xfId="5" applyNumberFormat="1" applyFont="1" applyFill="1" applyBorder="1" applyAlignment="1" applyProtection="1">
      <alignment horizontal="right"/>
      <protection locked="0"/>
    </xf>
    <xf numFmtId="44" fontId="13" fillId="11" borderId="85" xfId="6" applyNumberFormat="1" applyFont="1" applyFill="1" applyBorder="1" applyProtection="1">
      <protection locked="0"/>
    </xf>
    <xf numFmtId="0" fontId="13" fillId="12" borderId="8" xfId="5" applyFont="1" applyFill="1" applyBorder="1" applyAlignment="1" applyProtection="1">
      <alignment horizontal="left"/>
      <protection locked="0"/>
    </xf>
    <xf numFmtId="44" fontId="3" fillId="12" borderId="70" xfId="5" applyNumberFormat="1" applyFont="1" applyFill="1" applyBorder="1" applyAlignment="1" applyProtection="1">
      <alignment horizontal="right"/>
      <protection locked="0"/>
    </xf>
    <xf numFmtId="44" fontId="3" fillId="12" borderId="70" xfId="2" applyNumberFormat="1" applyFont="1" applyFill="1" applyBorder="1" applyAlignment="1" applyProtection="1">
      <alignment horizontal="right"/>
      <protection locked="0"/>
    </xf>
    <xf numFmtId="44" fontId="3" fillId="12" borderId="70" xfId="2" applyNumberFormat="1" applyFont="1" applyFill="1" applyBorder="1" applyAlignment="1" applyProtection="1">
      <alignment horizontal="right"/>
    </xf>
    <xf numFmtId="10" fontId="3" fillId="12" borderId="70" xfId="6" applyNumberFormat="1" applyFont="1" applyFill="1" applyBorder="1" applyAlignment="1" applyProtection="1">
      <alignment horizontal="right"/>
    </xf>
    <xf numFmtId="44" fontId="3" fillId="12" borderId="70" xfId="6" applyNumberFormat="1" applyFont="1" applyFill="1" applyBorder="1" applyProtection="1"/>
    <xf numFmtId="44" fontId="3" fillId="12" borderId="70" xfId="2" applyNumberFormat="1" applyFont="1" applyFill="1" applyBorder="1" applyProtection="1">
      <protection locked="0"/>
    </xf>
    <xf numFmtId="166" fontId="3" fillId="12" borderId="8" xfId="5" applyNumberFormat="1" applyFont="1" applyFill="1" applyBorder="1" applyAlignment="1" applyProtection="1">
      <alignment horizontal="left"/>
      <protection locked="0"/>
    </xf>
    <xf numFmtId="44" fontId="3" fillId="0" borderId="70" xfId="2" applyNumberFormat="1" applyFont="1" applyFill="1" applyBorder="1" applyAlignment="1" applyProtection="1">
      <alignment horizontal="right"/>
    </xf>
    <xf numFmtId="10" fontId="3" fillId="0" borderId="70" xfId="6" applyNumberFormat="1" applyFont="1" applyFill="1" applyBorder="1" applyAlignment="1" applyProtection="1">
      <alignment horizontal="right"/>
    </xf>
    <xf numFmtId="44" fontId="3" fillId="0" borderId="70" xfId="6" applyNumberFormat="1" applyFont="1" applyFill="1" applyBorder="1" applyProtection="1"/>
    <xf numFmtId="44" fontId="3" fillId="0" borderId="70" xfId="2" applyNumberFormat="1" applyFont="1" applyFill="1" applyBorder="1" applyProtection="1">
      <protection locked="0"/>
    </xf>
    <xf numFmtId="166" fontId="3" fillId="12" borderId="0" xfId="5" applyNumberFormat="1" applyFont="1" applyFill="1" applyBorder="1" applyAlignment="1" applyProtection="1">
      <alignment horizontal="left"/>
      <protection locked="0"/>
    </xf>
    <xf numFmtId="0" fontId="12" fillId="9" borderId="0" xfId="5" applyFont="1" applyFill="1" applyBorder="1" applyAlignment="1">
      <alignment horizontal="left"/>
    </xf>
    <xf numFmtId="44" fontId="13" fillId="9" borderId="84" xfId="5" applyNumberFormat="1" applyFont="1" applyFill="1" applyBorder="1" applyAlignment="1" applyProtection="1">
      <alignment horizontal="right"/>
      <protection locked="0"/>
    </xf>
    <xf numFmtId="44" fontId="13" fillId="9" borderId="84" xfId="2" applyNumberFormat="1" applyFont="1" applyFill="1" applyBorder="1" applyAlignment="1" applyProtection="1">
      <alignment horizontal="right"/>
    </xf>
    <xf numFmtId="0" fontId="12" fillId="9" borderId="72" xfId="5" applyFont="1" applyFill="1" applyBorder="1" applyAlignment="1">
      <alignment horizontal="left"/>
    </xf>
    <xf numFmtId="44" fontId="13" fillId="9" borderId="86" xfId="5" applyNumberFormat="1" applyFont="1" applyFill="1" applyBorder="1" applyAlignment="1" applyProtection="1">
      <alignment horizontal="right"/>
      <protection locked="0"/>
    </xf>
    <xf numFmtId="44" fontId="13" fillId="9" borderId="86" xfId="2" applyNumberFormat="1" applyFont="1" applyFill="1" applyBorder="1" applyAlignment="1" applyProtection="1">
      <alignment horizontal="right"/>
    </xf>
    <xf numFmtId="49" fontId="12" fillId="9" borderId="72" xfId="5" applyNumberFormat="1" applyFont="1" applyFill="1" applyBorder="1" applyAlignment="1">
      <alignment horizontal="left"/>
    </xf>
    <xf numFmtId="0" fontId="12" fillId="13" borderId="77" xfId="5" applyFont="1" applyFill="1" applyBorder="1" applyAlignment="1" applyProtection="1">
      <alignment horizontal="left" wrapText="1"/>
    </xf>
    <xf numFmtId="44" fontId="13" fillId="13" borderId="85" xfId="5" applyNumberFormat="1" applyFont="1" applyFill="1" applyBorder="1" applyAlignment="1" applyProtection="1">
      <alignment horizontal="right"/>
    </xf>
    <xf numFmtId="10" fontId="13" fillId="13" borderId="85" xfId="6" applyNumberFormat="1" applyFont="1" applyFill="1" applyBorder="1" applyAlignment="1" applyProtection="1">
      <alignment horizontal="right"/>
    </xf>
    <xf numFmtId="44" fontId="13" fillId="13" borderId="85" xfId="6" applyNumberFormat="1" applyFont="1" applyFill="1" applyBorder="1" applyProtection="1"/>
    <xf numFmtId="0" fontId="12" fillId="11" borderId="56" xfId="5" applyFont="1" applyFill="1" applyBorder="1" applyAlignment="1" applyProtection="1">
      <alignment horizontal="left" wrapText="1"/>
    </xf>
    <xf numFmtId="44" fontId="13" fillId="11" borderId="56" xfId="5" applyNumberFormat="1" applyFont="1" applyFill="1" applyBorder="1" applyAlignment="1" applyProtection="1">
      <alignment horizontal="right"/>
    </xf>
    <xf numFmtId="44" fontId="3" fillId="11" borderId="56" xfId="5" applyNumberFormat="1" applyFont="1" applyFill="1" applyBorder="1" applyAlignment="1" applyProtection="1">
      <alignment horizontal="right"/>
      <protection locked="0"/>
    </xf>
    <xf numFmtId="44" fontId="3" fillId="11" borderId="56" xfId="5" applyNumberFormat="1" applyFont="1" applyFill="1" applyBorder="1" applyAlignment="1" applyProtection="1">
      <alignment horizontal="right"/>
    </xf>
    <xf numFmtId="44" fontId="13" fillId="11" borderId="56" xfId="2" applyNumberFormat="1" applyFont="1" applyFill="1" applyBorder="1" applyAlignment="1" applyProtection="1">
      <alignment horizontal="right"/>
    </xf>
    <xf numFmtId="10" fontId="3" fillId="11" borderId="56" xfId="6" applyNumberFormat="1" applyFont="1" applyFill="1" applyBorder="1" applyAlignment="1" applyProtection="1">
      <alignment horizontal="right"/>
    </xf>
    <xf numFmtId="44" fontId="13" fillId="11" borderId="56" xfId="6" applyNumberFormat="1" applyFont="1" applyFill="1" applyBorder="1" applyProtection="1"/>
    <xf numFmtId="0" fontId="12" fillId="13" borderId="110" xfId="5" applyFont="1" applyFill="1" applyBorder="1" applyAlignment="1" applyProtection="1">
      <alignment horizontal="left"/>
    </xf>
    <xf numFmtId="44" fontId="12" fillId="13" borderId="111" xfId="5" applyNumberFormat="1" applyFont="1" applyFill="1" applyBorder="1" applyAlignment="1" applyProtection="1">
      <alignment horizontal="right"/>
    </xf>
    <xf numFmtId="44" fontId="12" fillId="13" borderId="112" xfId="5" applyNumberFormat="1" applyFont="1" applyFill="1" applyBorder="1" applyAlignment="1" applyProtection="1">
      <alignment horizontal="right"/>
    </xf>
    <xf numFmtId="10" fontId="13" fillId="13" borderId="111" xfId="6" applyNumberFormat="1" applyFont="1" applyFill="1" applyBorder="1" applyAlignment="1" applyProtection="1">
      <alignment horizontal="right"/>
    </xf>
    <xf numFmtId="44" fontId="12" fillId="13" borderId="113" xfId="5" applyNumberFormat="1" applyFont="1" applyFill="1" applyBorder="1" applyAlignment="1" applyProtection="1">
      <alignment horizontal="right"/>
    </xf>
    <xf numFmtId="0" fontId="27" fillId="11" borderId="114" xfId="5" applyFont="1" applyFill="1" applyBorder="1" applyAlignment="1" applyProtection="1">
      <alignment horizontal="left"/>
    </xf>
    <xf numFmtId="0" fontId="12" fillId="11" borderId="115" xfId="5" applyFont="1" applyFill="1" applyBorder="1" applyAlignment="1" applyProtection="1">
      <alignment horizontal="left"/>
    </xf>
    <xf numFmtId="8" fontId="3" fillId="11" borderId="116" xfId="5" applyNumberFormat="1" applyFont="1" applyFill="1" applyBorder="1" applyAlignment="1" applyProtection="1">
      <alignment horizontal="right"/>
      <protection locked="0"/>
    </xf>
    <xf numFmtId="44" fontId="3" fillId="11" borderId="116" xfId="5" applyNumberFormat="1" applyFont="1" applyFill="1" applyBorder="1" applyAlignment="1" applyProtection="1">
      <alignment horizontal="right"/>
      <protection locked="0"/>
    </xf>
    <xf numFmtId="8" fontId="3" fillId="11" borderId="116" xfId="2" applyNumberFormat="1" applyFont="1" applyFill="1" applyBorder="1" applyAlignment="1" applyProtection="1">
      <alignment horizontal="right"/>
      <protection locked="0"/>
    </xf>
    <xf numFmtId="8" fontId="3" fillId="11" borderId="86" xfId="2" applyNumberFormat="1" applyFont="1" applyFill="1" applyBorder="1" applyAlignment="1" applyProtection="1">
      <alignment horizontal="right"/>
      <protection locked="0"/>
    </xf>
    <xf numFmtId="8" fontId="3" fillId="11" borderId="70" xfId="2" applyNumberFormat="1" applyFont="1" applyFill="1" applyBorder="1" applyAlignment="1" applyProtection="1">
      <alignment horizontal="right"/>
    </xf>
    <xf numFmtId="8" fontId="3" fillId="11" borderId="116" xfId="2" applyNumberFormat="1" applyFont="1" applyFill="1" applyBorder="1" applyAlignment="1" applyProtection="1">
      <alignment horizontal="right"/>
    </xf>
    <xf numFmtId="165" fontId="3" fillId="11" borderId="116" xfId="6" applyNumberFormat="1" applyFont="1" applyFill="1" applyBorder="1" applyAlignment="1" applyProtection="1">
      <alignment horizontal="right"/>
    </xf>
    <xf numFmtId="167" fontId="3" fillId="11" borderId="116" xfId="6" applyNumberFormat="1" applyFont="1" applyFill="1" applyBorder="1" applyProtection="1"/>
    <xf numFmtId="8" fontId="3" fillId="11" borderId="116" xfId="2" applyNumberFormat="1" applyFont="1" applyFill="1" applyBorder="1" applyProtection="1">
      <protection locked="0"/>
    </xf>
    <xf numFmtId="0" fontId="36" fillId="0" borderId="0" xfId="0" applyFont="1" applyAlignment="1"/>
    <xf numFmtId="0" fontId="10" fillId="13" borderId="117" xfId="5" applyFont="1" applyFill="1" applyBorder="1" applyAlignment="1">
      <alignment horizontal="center"/>
    </xf>
    <xf numFmtId="0" fontId="10" fillId="13" borderId="24" xfId="5" applyFont="1" applyFill="1" applyBorder="1" applyAlignment="1">
      <alignment horizontal="center"/>
    </xf>
    <xf numFmtId="0" fontId="9" fillId="11" borderId="13" xfId="4" applyFont="1" applyFill="1" applyBorder="1" applyAlignment="1">
      <alignment horizontal="left"/>
    </xf>
    <xf numFmtId="0" fontId="12" fillId="11" borderId="118" xfId="4" applyFont="1" applyFill="1" applyBorder="1"/>
    <xf numFmtId="0" fontId="13" fillId="11" borderId="5" xfId="4" applyNumberFormat="1" applyFont="1" applyFill="1" applyBorder="1" applyAlignment="1">
      <alignment horizontal="right"/>
    </xf>
    <xf numFmtId="44" fontId="13" fillId="11" borderId="5" xfId="2" applyFont="1" applyFill="1" applyBorder="1" applyAlignment="1">
      <alignment horizontal="right"/>
    </xf>
    <xf numFmtId="44" fontId="13" fillId="11" borderId="5" xfId="2" applyFont="1" applyFill="1" applyBorder="1" applyAlignment="1" applyProtection="1">
      <alignment horizontal="right"/>
    </xf>
    <xf numFmtId="43" fontId="13" fillId="11" borderId="5" xfId="2" applyNumberFormat="1" applyFont="1" applyFill="1" applyBorder="1" applyAlignment="1" applyProtection="1">
      <alignment horizontal="right"/>
    </xf>
    <xf numFmtId="44" fontId="13" fillId="11" borderId="5" xfId="2" applyNumberFormat="1" applyFont="1" applyFill="1" applyBorder="1" applyAlignment="1">
      <alignment horizontal="right"/>
    </xf>
    <xf numFmtId="44" fontId="13" fillId="11" borderId="119" xfId="2" applyNumberFormat="1" applyFont="1" applyFill="1" applyBorder="1" applyAlignment="1">
      <alignment horizontal="right"/>
    </xf>
    <xf numFmtId="0" fontId="10" fillId="9" borderId="24" xfId="5" applyFont="1" applyFill="1" applyBorder="1" applyAlignment="1">
      <alignment horizontal="center"/>
    </xf>
    <xf numFmtId="8" fontId="16" fillId="0" borderId="120" xfId="5" applyNumberFormat="1" applyFont="1" applyFill="1" applyBorder="1" applyAlignment="1">
      <alignment horizontal="center" wrapText="1"/>
    </xf>
    <xf numFmtId="8" fontId="16" fillId="0" borderId="121" xfId="5" applyNumberFormat="1" applyFont="1" applyFill="1" applyBorder="1" applyAlignment="1">
      <alignment horizontal="center" wrapText="1"/>
    </xf>
    <xf numFmtId="0" fontId="0" fillId="0" borderId="92" xfId="0" applyBorder="1"/>
    <xf numFmtId="0" fontId="0" fillId="0" borderId="92" xfId="0" applyBorder="1" applyAlignment="1"/>
    <xf numFmtId="0" fontId="10" fillId="0" borderId="92" xfId="0" applyFont="1" applyFill="1" applyBorder="1" applyAlignment="1">
      <alignment horizontal="left"/>
    </xf>
    <xf numFmtId="0" fontId="10" fillId="9" borderId="122" xfId="5" applyFont="1" applyFill="1" applyBorder="1" applyAlignment="1">
      <alignment horizontal="center"/>
    </xf>
    <xf numFmtId="42" fontId="16" fillId="0" borderId="123" xfId="5" applyNumberFormat="1" applyFont="1" applyFill="1" applyBorder="1" applyAlignment="1">
      <alignment horizontal="center" wrapText="1"/>
    </xf>
    <xf numFmtId="0" fontId="9" fillId="2" borderId="124" xfId="5" applyFont="1" applyFill="1" applyBorder="1" applyAlignment="1">
      <alignment horizontal="center"/>
    </xf>
    <xf numFmtId="44" fontId="3" fillId="2" borderId="125" xfId="2" applyFont="1" applyFill="1" applyBorder="1" applyAlignment="1">
      <alignment horizontal="right"/>
    </xf>
    <xf numFmtId="0" fontId="13" fillId="0" borderId="100" xfId="4" applyFont="1" applyFill="1" applyBorder="1" applyAlignment="1">
      <alignment horizontal="left"/>
    </xf>
    <xf numFmtId="44" fontId="3" fillId="0" borderId="102" xfId="2" applyFont="1" applyFill="1" applyBorder="1" applyAlignment="1">
      <alignment horizontal="right"/>
    </xf>
    <xf numFmtId="44" fontId="3" fillId="0" borderId="102" xfId="2" applyNumberFormat="1" applyFont="1" applyFill="1" applyBorder="1" applyAlignment="1">
      <alignment horizontal="right"/>
    </xf>
    <xf numFmtId="44" fontId="3" fillId="0" borderId="102" xfId="2" applyNumberFormat="1" applyFont="1" applyFill="1" applyBorder="1" applyAlignment="1" applyProtection="1">
      <alignment horizontal="right"/>
    </xf>
    <xf numFmtId="0" fontId="13" fillId="0" borderId="126" xfId="4" applyFont="1" applyFill="1" applyBorder="1" applyAlignment="1">
      <alignment horizontal="left"/>
    </xf>
    <xf numFmtId="0" fontId="7" fillId="0" borderId="0" xfId="0" applyFont="1" applyFill="1" applyBorder="1"/>
    <xf numFmtId="0" fontId="9" fillId="11" borderId="122" xfId="5" applyFont="1" applyFill="1" applyBorder="1" applyAlignment="1">
      <alignment horizontal="left"/>
    </xf>
    <xf numFmtId="0" fontId="12" fillId="11" borderId="24" xfId="5" applyFont="1" applyFill="1" applyBorder="1" applyAlignment="1">
      <alignment horizontal="left"/>
    </xf>
    <xf numFmtId="44" fontId="7" fillId="11" borderId="4" xfId="0" applyNumberFormat="1" applyFont="1" applyFill="1" applyBorder="1" applyProtection="1"/>
    <xf numFmtId="44" fontId="7" fillId="11" borderId="4" xfId="0" applyNumberFormat="1" applyFont="1" applyFill="1" applyBorder="1"/>
    <xf numFmtId="44" fontId="7" fillId="11" borderId="123" xfId="0" applyNumberFormat="1" applyFont="1" applyFill="1" applyBorder="1"/>
    <xf numFmtId="0" fontId="0" fillId="0" borderId="127" xfId="0" applyBorder="1"/>
    <xf numFmtId="0" fontId="49" fillId="14" borderId="0" xfId="0" applyFont="1" applyFill="1"/>
    <xf numFmtId="0" fontId="0" fillId="14" borderId="0" xfId="0" applyFill="1" applyBorder="1"/>
    <xf numFmtId="0" fontId="48" fillId="14" borderId="0" xfId="0" applyFont="1" applyFill="1"/>
    <xf numFmtId="0" fontId="50" fillId="0" borderId="128" xfId="0" applyFont="1" applyFill="1" applyBorder="1"/>
    <xf numFmtId="0" fontId="50" fillId="0" borderId="0" xfId="0" applyFont="1" applyFill="1" applyBorder="1"/>
    <xf numFmtId="0" fontId="51" fillId="0" borderId="0" xfId="0" applyFont="1" applyFill="1" applyBorder="1"/>
    <xf numFmtId="0" fontId="50" fillId="0" borderId="13" xfId="0" applyFont="1" applyFill="1" applyBorder="1"/>
    <xf numFmtId="0" fontId="51" fillId="0" borderId="0" xfId="0" applyFont="1" applyFill="1"/>
    <xf numFmtId="0" fontId="50" fillId="0" borderId="13" xfId="0" applyFont="1" applyFill="1" applyBorder="1" applyAlignment="1">
      <alignment horizontal="left"/>
    </xf>
    <xf numFmtId="0" fontId="0" fillId="0" borderId="128" xfId="0" applyBorder="1"/>
    <xf numFmtId="0" fontId="0" fillId="0" borderId="13" xfId="0" applyBorder="1" applyAlignment="1">
      <alignment horizontal="left"/>
    </xf>
    <xf numFmtId="0" fontId="0" fillId="0" borderId="13" xfId="0" applyBorder="1"/>
    <xf numFmtId="0" fontId="52" fillId="0" borderId="129" xfId="0" applyFont="1" applyBorder="1" applyAlignment="1">
      <alignment horizontal="left"/>
    </xf>
    <xf numFmtId="0" fontId="52" fillId="0" borderId="130" xfId="0" applyFont="1" applyBorder="1" applyAlignment="1">
      <alignment horizontal="center"/>
    </xf>
    <xf numFmtId="0" fontId="54" fillId="0" borderId="131" xfId="0" applyFont="1" applyBorder="1"/>
    <xf numFmtId="0" fontId="54" fillId="0" borderId="132" xfId="0" applyFont="1" applyBorder="1"/>
    <xf numFmtId="0" fontId="54" fillId="0" borderId="133" xfId="0" applyFont="1" applyBorder="1"/>
    <xf numFmtId="0" fontId="54" fillId="0" borderId="134" xfId="0" applyFont="1" applyBorder="1"/>
    <xf numFmtId="0" fontId="54" fillId="0" borderId="135" xfId="0" applyFont="1" applyBorder="1"/>
    <xf numFmtId="0" fontId="54" fillId="7" borderId="135" xfId="0" applyFont="1" applyFill="1" applyBorder="1"/>
    <xf numFmtId="0" fontId="54" fillId="0" borderId="137" xfId="0" applyFont="1" applyBorder="1"/>
    <xf numFmtId="0" fontId="54" fillId="7" borderId="137" xfId="0" applyFont="1" applyFill="1" applyBorder="1"/>
    <xf numFmtId="0" fontId="54" fillId="7" borderId="134" xfId="0" applyFont="1" applyFill="1" applyBorder="1"/>
    <xf numFmtId="0" fontId="54" fillId="7" borderId="139" xfId="0" applyFont="1" applyFill="1" applyBorder="1"/>
    <xf numFmtId="0" fontId="54" fillId="0" borderId="139" xfId="0" applyFont="1" applyBorder="1"/>
    <xf numFmtId="0" fontId="54" fillId="0" borderId="135" xfId="0" applyFont="1" applyFill="1" applyBorder="1"/>
    <xf numFmtId="0" fontId="54" fillId="0" borderId="142" xfId="0" applyFont="1" applyBorder="1"/>
    <xf numFmtId="0" fontId="54" fillId="0" borderId="142" xfId="0" applyFont="1" applyFill="1" applyBorder="1"/>
    <xf numFmtId="0" fontId="57" fillId="0" borderId="127" xfId="0" applyFont="1" applyBorder="1" applyAlignment="1">
      <alignment horizontal="left"/>
    </xf>
    <xf numFmtId="0" fontId="15" fillId="0" borderId="93" xfId="0" applyFont="1" applyBorder="1" applyAlignment="1" applyProtection="1">
      <alignment horizontal="left" indent="1"/>
      <protection locked="0"/>
    </xf>
    <xf numFmtId="0" fontId="3" fillId="0" borderId="93" xfId="0" applyFont="1" applyBorder="1" applyAlignment="1" applyProtection="1">
      <alignment horizontal="left" indent="1"/>
      <protection locked="0"/>
    </xf>
    <xf numFmtId="164" fontId="3" fillId="0" borderId="93" xfId="0" applyNumberFormat="1" applyFont="1" applyBorder="1" applyAlignment="1" applyProtection="1">
      <alignment horizontal="left" indent="1"/>
      <protection locked="0"/>
    </xf>
    <xf numFmtId="0" fontId="11" fillId="0" borderId="93" xfId="0" applyFont="1" applyBorder="1" applyProtection="1">
      <protection locked="0"/>
    </xf>
    <xf numFmtId="0" fontId="0" fillId="0" borderId="95" xfId="0" applyBorder="1" applyAlignment="1"/>
    <xf numFmtId="0" fontId="10" fillId="0" borderId="93" xfId="0" applyFont="1" applyBorder="1" applyAlignment="1">
      <alignment horizontal="right"/>
    </xf>
    <xf numFmtId="44" fontId="3" fillId="0" borderId="93" xfId="2" applyNumberFormat="1" applyFont="1" applyBorder="1" applyAlignment="1">
      <alignment horizontal="right"/>
    </xf>
    <xf numFmtId="7" fontId="3" fillId="0" borderId="93" xfId="2" applyNumberFormat="1" applyFont="1" applyBorder="1" applyAlignment="1">
      <alignment horizontal="right"/>
    </xf>
    <xf numFmtId="7" fontId="13" fillId="0" borderId="93" xfId="2" applyNumberFormat="1" applyFont="1" applyBorder="1" applyAlignment="1">
      <alignment horizontal="right"/>
    </xf>
    <xf numFmtId="8" fontId="3" fillId="0" borderId="93" xfId="2" applyNumberFormat="1" applyFont="1" applyBorder="1" applyAlignment="1">
      <alignment horizontal="right"/>
    </xf>
    <xf numFmtId="0" fontId="0" fillId="2" borderId="93" xfId="0" applyFill="1" applyBorder="1"/>
    <xf numFmtId="39" fontId="13" fillId="0" borderId="93" xfId="2" applyNumberFormat="1" applyFont="1" applyBorder="1" applyAlignment="1">
      <alignment horizontal="right"/>
    </xf>
    <xf numFmtId="7" fontId="3" fillId="0" borderId="93" xfId="2" applyNumberFormat="1" applyFont="1" applyBorder="1" applyAlignment="1" applyProtection="1">
      <alignment horizontal="right"/>
      <protection locked="0"/>
    </xf>
    <xf numFmtId="10" fontId="13" fillId="0" borderId="93" xfId="6" applyNumberFormat="1" applyFont="1" applyBorder="1" applyAlignment="1">
      <alignment horizontal="right"/>
    </xf>
    <xf numFmtId="0" fontId="0" fillId="0" borderId="144" xfId="0" applyBorder="1" applyAlignment="1"/>
    <xf numFmtId="0" fontId="9" fillId="0" borderId="93" xfId="0" applyFont="1" applyBorder="1" applyAlignment="1">
      <alignment horizontal="justify" wrapText="1"/>
    </xf>
    <xf numFmtId="0" fontId="11" fillId="0" borderId="93" xfId="0" applyFont="1" applyBorder="1" applyAlignment="1" applyProtection="1">
      <alignment wrapText="1"/>
      <protection locked="0"/>
    </xf>
    <xf numFmtId="0" fontId="9" fillId="0" borderId="93" xfId="0" applyFont="1" applyBorder="1" applyAlignment="1" applyProtection="1">
      <alignment wrapText="1"/>
      <protection locked="0"/>
    </xf>
    <xf numFmtId="0" fontId="9" fillId="0" borderId="93" xfId="0" applyFont="1" applyBorder="1" applyAlignment="1" applyProtection="1">
      <alignment wrapText="1"/>
    </xf>
    <xf numFmtId="0" fontId="11" fillId="0" borderId="93" xfId="0" applyFont="1" applyBorder="1" applyAlignment="1" applyProtection="1">
      <alignment wrapText="1"/>
    </xf>
    <xf numFmtId="0" fontId="11" fillId="0" borderId="95" xfId="0" applyFont="1" applyBorder="1" applyAlignment="1" applyProtection="1"/>
    <xf numFmtId="10" fontId="13" fillId="0" borderId="10" xfId="6" applyNumberFormat="1" applyFont="1" applyBorder="1" applyAlignment="1">
      <alignment horizontal="right"/>
    </xf>
    <xf numFmtId="10" fontId="13" fillId="0" borderId="11" xfId="6" applyNumberFormat="1" applyFont="1" applyBorder="1" applyAlignment="1">
      <alignment horizontal="right"/>
    </xf>
    <xf numFmtId="0" fontId="11" fillId="0" borderId="93" xfId="0" applyFont="1" applyBorder="1"/>
    <xf numFmtId="44" fontId="3" fillId="0" borderId="145" xfId="2" applyNumberFormat="1" applyFont="1" applyBorder="1" applyAlignment="1">
      <alignment horizontal="right"/>
    </xf>
    <xf numFmtId="0" fontId="3" fillId="0" borderId="8" xfId="0" applyFont="1" applyBorder="1"/>
    <xf numFmtId="0" fontId="12" fillId="0" borderId="90" xfId="0" applyFont="1" applyBorder="1" applyAlignment="1">
      <alignment horizontal="justify" wrapText="1"/>
    </xf>
    <xf numFmtId="0" fontId="12" fillId="0" borderId="0" xfId="0" applyFont="1" applyBorder="1" applyAlignment="1">
      <alignment horizontal="justify"/>
    </xf>
    <xf numFmtId="8" fontId="16" fillId="0" borderId="77" xfId="5" applyNumberFormat="1" applyFont="1" applyFill="1" applyBorder="1" applyAlignment="1">
      <alignment horizontal="center" wrapText="1"/>
    </xf>
    <xf numFmtId="0" fontId="46" fillId="0" borderId="81" xfId="0" applyFont="1" applyBorder="1" applyAlignment="1">
      <alignment horizontal="center" wrapText="1"/>
    </xf>
    <xf numFmtId="44" fontId="3" fillId="0" borderId="15" xfId="2" applyNumberFormat="1" applyFont="1" applyBorder="1" applyAlignment="1">
      <alignment horizontal="right"/>
    </xf>
    <xf numFmtId="0" fontId="0" fillId="0" borderId="146" xfId="0" applyBorder="1"/>
    <xf numFmtId="0" fontId="0" fillId="0" borderId="147" xfId="0" applyBorder="1"/>
    <xf numFmtId="0" fontId="0" fillId="0" borderId="148" xfId="0" applyBorder="1"/>
    <xf numFmtId="0" fontId="0" fillId="0" borderId="149" xfId="0" applyBorder="1"/>
    <xf numFmtId="0" fontId="45" fillId="0" borderId="150" xfId="0" applyFont="1" applyBorder="1"/>
    <xf numFmtId="49" fontId="58" fillId="0" borderId="0" xfId="3" applyNumberFormat="1" applyFont="1" applyAlignment="1" applyProtection="1">
      <alignment horizontal="right"/>
    </xf>
    <xf numFmtId="0" fontId="10" fillId="0" borderId="90" xfId="0" applyFont="1" applyBorder="1" applyAlignment="1" applyProtection="1">
      <alignment horizontal="right"/>
    </xf>
    <xf numFmtId="0" fontId="14" fillId="0" borderId="8" xfId="0" applyFont="1" applyFill="1" applyBorder="1" applyAlignment="1" applyProtection="1">
      <alignment horizontal="left"/>
      <protection locked="0"/>
    </xf>
    <xf numFmtId="0" fontId="0" fillId="0" borderId="8" xfId="0" applyFill="1" applyBorder="1" applyAlignment="1" applyProtection="1">
      <protection locked="0"/>
    </xf>
    <xf numFmtId="0" fontId="3" fillId="0" borderId="71" xfId="0" applyFont="1" applyBorder="1" applyAlignment="1" applyProtection="1">
      <alignment horizontal="left" indent="1"/>
    </xf>
    <xf numFmtId="0" fontId="15" fillId="0" borderId="71" xfId="0" applyFont="1" applyBorder="1" applyAlignment="1" applyProtection="1">
      <alignment horizontal="left" indent="1"/>
    </xf>
    <xf numFmtId="0" fontId="3" fillId="0" borderId="8" xfId="0" applyFont="1" applyBorder="1" applyAlignment="1" applyProtection="1">
      <alignment horizontal="left" indent="1"/>
    </xf>
    <xf numFmtId="0" fontId="7" fillId="0" borderId="8" xfId="0" applyFont="1" applyBorder="1" applyAlignment="1" applyProtection="1">
      <protection locked="0"/>
    </xf>
    <xf numFmtId="0" fontId="51" fillId="0" borderId="2" xfId="1" applyFont="1" applyFill="1" applyBorder="1" applyAlignment="1" applyProtection="1">
      <alignment horizontal="left" indent="1"/>
    </xf>
    <xf numFmtId="7" fontId="13" fillId="15" borderId="13" xfId="2" applyNumberFormat="1" applyFont="1" applyFill="1" applyBorder="1" applyAlignment="1">
      <alignment horizontal="right"/>
    </xf>
    <xf numFmtId="0" fontId="0" fillId="0" borderId="9" xfId="0" applyBorder="1" applyProtection="1">
      <protection locked="0"/>
    </xf>
    <xf numFmtId="0" fontId="12" fillId="0" borderId="153" xfId="0" applyFont="1" applyBorder="1" applyAlignment="1">
      <alignment horizontal="right" vertical="top" wrapText="1"/>
    </xf>
    <xf numFmtId="0" fontId="1" fillId="0" borderId="0" xfId="0" applyFont="1" applyBorder="1" applyAlignment="1">
      <alignment horizontal="center"/>
    </xf>
    <xf numFmtId="0" fontId="3" fillId="0" borderId="8" xfId="0" applyFont="1" applyBorder="1" applyAlignment="1"/>
    <xf numFmtId="0" fontId="12" fillId="0" borderId="53" xfId="0" applyFont="1" applyBorder="1" applyAlignment="1">
      <alignment horizontal="center" vertical="top" wrapText="1"/>
    </xf>
    <xf numFmtId="0" fontId="12" fillId="0" borderId="166" xfId="0" applyFont="1" applyBorder="1" applyAlignment="1">
      <alignment horizontal="center" vertical="top" wrapText="1"/>
    </xf>
    <xf numFmtId="0" fontId="3" fillId="0" borderId="65" xfId="0" applyFont="1" applyBorder="1" applyAlignment="1" applyProtection="1">
      <protection locked="0"/>
    </xf>
    <xf numFmtId="44" fontId="3" fillId="0" borderId="15" xfId="0" applyNumberFormat="1" applyFont="1" applyBorder="1" applyAlignment="1" applyProtection="1">
      <alignment vertical="top" wrapText="1"/>
      <protection locked="0"/>
    </xf>
    <xf numFmtId="44" fontId="3" fillId="0" borderId="26" xfId="0" applyNumberFormat="1" applyFont="1" applyBorder="1" applyAlignment="1" applyProtection="1">
      <alignment vertical="top" wrapText="1"/>
      <protection locked="0"/>
    </xf>
    <xf numFmtId="44" fontId="3" fillId="0" borderId="26" xfId="0" applyNumberFormat="1" applyFont="1" applyBorder="1" applyAlignment="1">
      <alignment vertical="top" wrapText="1"/>
    </xf>
    <xf numFmtId="0" fontId="3" fillId="0" borderId="7" xfId="0" applyFont="1" applyBorder="1" applyAlignment="1" applyProtection="1">
      <protection locked="0"/>
    </xf>
    <xf numFmtId="0" fontId="3" fillId="0" borderId="31" xfId="0" applyFont="1" applyBorder="1" applyAlignment="1" applyProtection="1">
      <protection locked="0"/>
    </xf>
    <xf numFmtId="44" fontId="3" fillId="0" borderId="31" xfId="0" applyNumberFormat="1" applyFont="1" applyBorder="1" applyAlignment="1" applyProtection="1">
      <alignment vertical="top" wrapText="1"/>
      <protection locked="0"/>
    </xf>
    <xf numFmtId="44" fontId="3" fillId="0" borderId="43" xfId="0" applyNumberFormat="1" applyFont="1" applyBorder="1" applyAlignment="1" applyProtection="1">
      <alignment vertical="top" wrapText="1"/>
      <protection locked="0"/>
    </xf>
    <xf numFmtId="44" fontId="3" fillId="0" borderId="43" xfId="0" applyNumberFormat="1" applyFont="1" applyBorder="1" applyAlignment="1">
      <alignment vertical="top" wrapText="1"/>
    </xf>
    <xf numFmtId="0" fontId="24" fillId="0" borderId="176" xfId="0" applyFont="1" applyFill="1" applyBorder="1"/>
    <xf numFmtId="0" fontId="12" fillId="0" borderId="121" xfId="0" applyFont="1" applyBorder="1" applyAlignment="1">
      <alignment horizontal="right" vertical="top" wrapText="1"/>
    </xf>
    <xf numFmtId="44" fontId="3" fillId="0" borderId="177" xfId="0" applyNumberFormat="1" applyFont="1" applyBorder="1" applyAlignment="1">
      <alignment vertical="top" wrapText="1"/>
    </xf>
    <xf numFmtId="0" fontId="12" fillId="0" borderId="0" xfId="0" applyFont="1" applyBorder="1" applyAlignment="1">
      <alignment horizontal="right" vertical="top" wrapText="1"/>
    </xf>
    <xf numFmtId="0" fontId="7" fillId="0" borderId="0" xfId="0" applyFont="1"/>
    <xf numFmtId="0" fontId="63" fillId="0" borderId="0" xfId="3" applyFont="1" applyAlignment="1" applyProtection="1"/>
    <xf numFmtId="0" fontId="23" fillId="0" borderId="0" xfId="3" applyAlignment="1" applyProtection="1">
      <alignment horizontal="justify"/>
    </xf>
    <xf numFmtId="0" fontId="10" fillId="0" borderId="179" xfId="0" applyFont="1" applyBorder="1" applyAlignment="1">
      <alignment wrapText="1"/>
    </xf>
    <xf numFmtId="0" fontId="10" fillId="0" borderId="178" xfId="0" applyFont="1" applyBorder="1" applyAlignment="1"/>
    <xf numFmtId="0" fontId="10" fillId="0" borderId="180" xfId="0" applyFont="1" applyBorder="1" applyAlignment="1"/>
    <xf numFmtId="0" fontId="14" fillId="0" borderId="15" xfId="0" applyFont="1" applyBorder="1" applyProtection="1">
      <protection locked="0"/>
    </xf>
    <xf numFmtId="44" fontId="14" fillId="0" borderId="15" xfId="2" applyFont="1" applyBorder="1" applyProtection="1">
      <protection locked="0"/>
    </xf>
    <xf numFmtId="44" fontId="14" fillId="0" borderId="15" xfId="2" applyFont="1" applyBorder="1"/>
    <xf numFmtId="0" fontId="14" fillId="0" borderId="26" xfId="0" applyFont="1" applyBorder="1" applyProtection="1">
      <protection locked="0"/>
    </xf>
    <xf numFmtId="0" fontId="14" fillId="0" borderId="7" xfId="0" applyFont="1" applyBorder="1" applyProtection="1">
      <protection locked="0"/>
    </xf>
    <xf numFmtId="44" fontId="14" fillId="0" borderId="7" xfId="2" applyFont="1" applyBorder="1" applyProtection="1">
      <protection locked="0"/>
    </xf>
    <xf numFmtId="0" fontId="14" fillId="0" borderId="12" xfId="0" applyFont="1" applyBorder="1" applyProtection="1">
      <protection locked="0"/>
    </xf>
    <xf numFmtId="0" fontId="14" fillId="0" borderId="19" xfId="0" applyFont="1" applyBorder="1" applyProtection="1">
      <protection locked="0"/>
    </xf>
    <xf numFmtId="44" fontId="14" fillId="0" borderId="19" xfId="2" applyFont="1" applyBorder="1" applyProtection="1">
      <protection locked="0"/>
    </xf>
    <xf numFmtId="0" fontId="14" fillId="0" borderId="29" xfId="0" applyFont="1" applyBorder="1" applyProtection="1">
      <protection locked="0"/>
    </xf>
    <xf numFmtId="0" fontId="0" fillId="2" borderId="21" xfId="0" applyFill="1" applyBorder="1"/>
    <xf numFmtId="0" fontId="0" fillId="2" borderId="21" xfId="0" applyFill="1" applyBorder="1" applyAlignment="1">
      <alignment horizontal="right"/>
    </xf>
    <xf numFmtId="44" fontId="64" fillId="0" borderId="21" xfId="2" applyFont="1" applyBorder="1"/>
    <xf numFmtId="0" fontId="10" fillId="0" borderId="21" xfId="0" applyFont="1" applyBorder="1" applyAlignment="1"/>
    <xf numFmtId="0" fontId="10" fillId="0" borderId="0" xfId="0" applyFont="1" applyAlignment="1">
      <alignment horizontal="centerContinuous" wrapText="1"/>
    </xf>
    <xf numFmtId="0" fontId="0" fillId="0" borderId="0" xfId="0" applyAlignment="1">
      <alignment horizontal="centerContinuous" wrapText="1"/>
    </xf>
    <xf numFmtId="164" fontId="3" fillId="0" borderId="72" xfId="0" applyNumberFormat="1" applyFont="1" applyBorder="1" applyAlignment="1" applyProtection="1">
      <alignment horizontal="left" indent="1"/>
    </xf>
    <xf numFmtId="0" fontId="1" fillId="0" borderId="8" xfId="0" applyFont="1" applyFill="1" applyBorder="1" applyAlignment="1" applyProtection="1">
      <protection locked="0"/>
    </xf>
    <xf numFmtId="164" fontId="3" fillId="0" borderId="71" xfId="0" applyNumberFormat="1" applyFont="1" applyBorder="1" applyAlignment="1" applyProtection="1">
      <alignment horizontal="left" indent="1"/>
    </xf>
    <xf numFmtId="0" fontId="1" fillId="0" borderId="8" xfId="0" applyFont="1" applyBorder="1" applyAlignment="1" applyProtection="1">
      <protection locked="0"/>
    </xf>
    <xf numFmtId="0" fontId="7" fillId="0" borderId="8" xfId="0" applyFont="1" applyBorder="1" applyAlignment="1" applyProtection="1"/>
    <xf numFmtId="0" fontId="0" fillId="0" borderId="8" xfId="0" applyBorder="1" applyAlignment="1"/>
    <xf numFmtId="14" fontId="0" fillId="0" borderId="13" xfId="0" applyNumberFormat="1" applyBorder="1" applyAlignment="1">
      <alignment horizontal="left"/>
    </xf>
    <xf numFmtId="0" fontId="55" fillId="0" borderId="141" xfId="0" applyFont="1" applyBorder="1" applyAlignment="1" applyProtection="1">
      <alignment vertical="top" wrapText="1"/>
    </xf>
    <xf numFmtId="0" fontId="0" fillId="0" borderId="0" xfId="0" applyAlignment="1" applyProtection="1">
      <alignment horizontal="left"/>
    </xf>
    <xf numFmtId="166" fontId="13" fillId="9" borderId="8" xfId="5" applyNumberFormat="1" applyFont="1" applyFill="1" applyBorder="1" applyAlignment="1" applyProtection="1">
      <alignment horizontal="left"/>
      <protection locked="0"/>
    </xf>
    <xf numFmtId="166" fontId="13" fillId="9" borderId="109" xfId="5" applyNumberFormat="1" applyFont="1" applyFill="1" applyBorder="1" applyAlignment="1" applyProtection="1">
      <alignment horizontal="left"/>
      <protection locked="0"/>
    </xf>
    <xf numFmtId="166" fontId="13" fillId="9" borderId="0" xfId="5" applyNumberFormat="1" applyFont="1" applyFill="1" applyBorder="1" applyAlignment="1" applyProtection="1">
      <alignment horizontal="left"/>
      <protection locked="0"/>
    </xf>
    <xf numFmtId="0" fontId="3" fillId="11" borderId="0" xfId="5" applyFont="1" applyFill="1" applyBorder="1" applyAlignment="1" applyProtection="1">
      <alignment horizontal="left"/>
      <protection locked="0"/>
    </xf>
    <xf numFmtId="0" fontId="3" fillId="9" borderId="0" xfId="5" applyFont="1" applyFill="1" applyBorder="1" applyAlignment="1" applyProtection="1">
      <alignment horizontal="left"/>
      <protection locked="0"/>
    </xf>
    <xf numFmtId="0" fontId="3" fillId="0" borderId="0" xfId="5" applyFont="1" applyFill="1" applyBorder="1" applyAlignment="1" applyProtection="1">
      <alignment horizontal="left"/>
      <protection locked="0"/>
    </xf>
    <xf numFmtId="0" fontId="13" fillId="9" borderId="0" xfId="5" applyFont="1" applyFill="1" applyBorder="1" applyAlignment="1" applyProtection="1">
      <alignment horizontal="left"/>
      <protection locked="0"/>
    </xf>
    <xf numFmtId="0" fontId="13" fillId="11" borderId="0" xfId="5" applyFont="1" applyFill="1" applyBorder="1" applyAlignment="1" applyProtection="1">
      <alignment horizontal="left"/>
      <protection locked="0"/>
    </xf>
    <xf numFmtId="0" fontId="3" fillId="13" borderId="0" xfId="5" applyFont="1" applyFill="1" applyBorder="1" applyAlignment="1" applyProtection="1">
      <alignment horizontal="left"/>
      <protection locked="0"/>
    </xf>
    <xf numFmtId="49" fontId="13" fillId="9" borderId="0" xfId="5" applyNumberFormat="1" applyFont="1" applyFill="1" applyBorder="1" applyAlignment="1" applyProtection="1">
      <alignment horizontal="left"/>
      <protection locked="0"/>
    </xf>
    <xf numFmtId="0" fontId="12" fillId="13" borderId="0" xfId="5" applyFont="1" applyFill="1" applyBorder="1" applyAlignment="1" applyProtection="1">
      <alignment horizontal="left"/>
      <protection locked="0"/>
    </xf>
    <xf numFmtId="0" fontId="13" fillId="9" borderId="8" xfId="5" applyFont="1" applyFill="1" applyBorder="1" applyAlignment="1" applyProtection="1">
      <alignment horizontal="left"/>
      <protection locked="0"/>
    </xf>
    <xf numFmtId="0" fontId="30" fillId="10" borderId="8" xfId="5" applyFont="1" applyFill="1" applyBorder="1" applyAlignment="1" applyProtection="1">
      <alignment horizontal="left"/>
      <protection locked="0"/>
    </xf>
    <xf numFmtId="44" fontId="3" fillId="0" borderId="11" xfId="2" applyNumberFormat="1" applyFont="1" applyBorder="1" applyAlignment="1" applyProtection="1">
      <alignment horizontal="right"/>
      <protection locked="0"/>
    </xf>
    <xf numFmtId="0" fontId="0" fillId="16" borderId="2" xfId="0" applyFill="1" applyBorder="1"/>
    <xf numFmtId="0" fontId="7" fillId="16" borderId="91" xfId="0" applyFont="1" applyFill="1" applyBorder="1" applyAlignment="1">
      <alignment horizontal="right"/>
    </xf>
    <xf numFmtId="0" fontId="10" fillId="16" borderId="96" xfId="0" applyFont="1" applyFill="1" applyBorder="1" applyAlignment="1">
      <alignment horizontal="center"/>
    </xf>
    <xf numFmtId="0" fontId="10" fillId="16" borderId="43" xfId="0" applyFont="1" applyFill="1" applyBorder="1" applyAlignment="1">
      <alignment horizontal="left"/>
    </xf>
    <xf numFmtId="0" fontId="10" fillId="16" borderId="38" xfId="0" applyFont="1" applyFill="1" applyBorder="1" applyAlignment="1">
      <alignment horizontal="right" wrapText="1"/>
    </xf>
    <xf numFmtId="0" fontId="10" fillId="16" borderId="10" xfId="0" applyFont="1" applyFill="1" applyBorder="1" applyAlignment="1">
      <alignment horizontal="right" wrapText="1"/>
    </xf>
    <xf numFmtId="0" fontId="10" fillId="16" borderId="37" xfId="0" applyFont="1" applyFill="1" applyBorder="1" applyAlignment="1">
      <alignment horizontal="right" wrapText="1"/>
    </xf>
    <xf numFmtId="0" fontId="10" fillId="16" borderId="62" xfId="0" applyFont="1" applyFill="1" applyBorder="1" applyAlignment="1">
      <alignment horizontal="center" wrapText="1"/>
    </xf>
    <xf numFmtId="0" fontId="10" fillId="16" borderId="36" xfId="0" applyFont="1" applyFill="1" applyBorder="1" applyAlignment="1">
      <alignment horizontal="right"/>
    </xf>
    <xf numFmtId="0" fontId="10" fillId="16" borderId="37" xfId="0" applyFont="1" applyFill="1" applyBorder="1" applyAlignment="1">
      <alignment horizontal="right"/>
    </xf>
    <xf numFmtId="0" fontId="10" fillId="16" borderId="22" xfId="0" applyFont="1" applyFill="1" applyBorder="1" applyAlignment="1">
      <alignment horizontal="right"/>
    </xf>
    <xf numFmtId="0" fontId="10" fillId="16" borderId="97" xfId="0" applyFont="1" applyFill="1" applyBorder="1" applyAlignment="1">
      <alignment horizontal="right"/>
    </xf>
    <xf numFmtId="0" fontId="13" fillId="16" borderId="9" xfId="0" applyFont="1" applyFill="1" applyBorder="1"/>
    <xf numFmtId="44" fontId="13" fillId="16" borderId="9" xfId="2" applyFont="1" applyFill="1" applyBorder="1" applyAlignment="1">
      <alignment horizontal="right"/>
    </xf>
    <xf numFmtId="0" fontId="24" fillId="9" borderId="0" xfId="0" applyFont="1" applyFill="1"/>
    <xf numFmtId="44" fontId="3" fillId="5" borderId="26" xfId="6" applyNumberFormat="1" applyFont="1" applyFill="1" applyBorder="1" applyProtection="1"/>
    <xf numFmtId="44" fontId="3" fillId="5" borderId="12" xfId="6" applyNumberFormat="1" applyFont="1" applyFill="1" applyBorder="1" applyProtection="1"/>
    <xf numFmtId="44" fontId="45" fillId="17" borderId="151" xfId="0" applyNumberFormat="1" applyFont="1" applyFill="1" applyBorder="1"/>
    <xf numFmtId="0" fontId="10" fillId="0" borderId="0" xfId="0" applyFont="1" applyBorder="1" applyAlignment="1">
      <alignment horizontal="right"/>
    </xf>
    <xf numFmtId="0" fontId="0" fillId="0" borderId="0" xfId="0" applyBorder="1" applyAlignment="1"/>
    <xf numFmtId="0" fontId="11" fillId="0" borderId="153" xfId="0" applyFont="1" applyBorder="1" applyAlignment="1" applyProtection="1">
      <alignment wrapText="1"/>
    </xf>
    <xf numFmtId="0" fontId="10" fillId="16" borderId="61" xfId="0" applyFont="1" applyFill="1" applyBorder="1" applyAlignment="1">
      <alignment horizontal="center" wrapText="1"/>
    </xf>
    <xf numFmtId="164" fontId="3" fillId="0" borderId="8" xfId="0" applyNumberFormat="1" applyFont="1" applyBorder="1" applyAlignment="1" applyProtection="1">
      <alignment horizontal="left" indent="1"/>
    </xf>
    <xf numFmtId="9" fontId="7" fillId="0" borderId="56" xfId="0" applyNumberFormat="1" applyFont="1" applyFill="1" applyBorder="1" applyAlignment="1">
      <alignment horizontal="center"/>
    </xf>
    <xf numFmtId="0" fontId="7" fillId="0" borderId="162" xfId="0" applyFont="1" applyBorder="1" applyAlignment="1">
      <alignment horizontal="center"/>
    </xf>
    <xf numFmtId="8" fontId="16" fillId="0" borderId="51" xfId="5" applyNumberFormat="1" applyFont="1" applyFill="1" applyBorder="1" applyAlignment="1">
      <alignment horizontal="center" wrapText="1"/>
    </xf>
    <xf numFmtId="0" fontId="10" fillId="0" borderId="0" xfId="0" applyFont="1" applyBorder="1" applyAlignment="1">
      <alignment horizontal="left"/>
    </xf>
    <xf numFmtId="0" fontId="0" fillId="0" borderId="0" xfId="0" applyAlignment="1">
      <alignment horizontal="left"/>
    </xf>
    <xf numFmtId="0" fontId="10" fillId="0" borderId="0" xfId="0" applyFont="1" applyBorder="1" applyAlignment="1">
      <alignment horizontal="left" wrapText="1"/>
    </xf>
    <xf numFmtId="0" fontId="0" fillId="0" borderId="0" xfId="0" applyAlignment="1"/>
    <xf numFmtId="14" fontId="3" fillId="0" borderId="71" xfId="0" applyNumberFormat="1" applyFont="1" applyBorder="1" applyAlignment="1" applyProtection="1">
      <alignment horizontal="left"/>
    </xf>
    <xf numFmtId="0" fontId="10" fillId="0" borderId="0" xfId="0" applyFont="1" applyFill="1" applyBorder="1" applyAlignment="1">
      <alignment horizontal="left" wrapText="1"/>
    </xf>
    <xf numFmtId="0" fontId="0" fillId="0" borderId="8" xfId="0" applyBorder="1" applyAlignment="1" applyProtection="1">
      <protection locked="0"/>
    </xf>
    <xf numFmtId="0" fontId="12" fillId="0" borderId="0" xfId="0" applyFont="1" applyBorder="1" applyAlignment="1">
      <alignment horizontal="left" vertical="top" wrapText="1"/>
    </xf>
    <xf numFmtId="0" fontId="3" fillId="0" borderId="71" xfId="0" applyFont="1" applyBorder="1" applyAlignment="1" applyProtection="1">
      <protection locked="0"/>
    </xf>
    <xf numFmtId="0" fontId="11" fillId="0" borderId="0" xfId="0" applyFont="1" applyAlignment="1">
      <alignment horizontal="justify" vertical="top" wrapText="1"/>
    </xf>
    <xf numFmtId="0" fontId="10" fillId="0" borderId="92" xfId="0" applyFont="1" applyBorder="1" applyAlignment="1" applyProtection="1">
      <alignment horizontal="right"/>
    </xf>
    <xf numFmtId="0" fontId="11" fillId="0" borderId="0" xfId="0" applyFont="1" applyBorder="1" applyAlignment="1" applyProtection="1">
      <alignment wrapText="1"/>
    </xf>
    <xf numFmtId="0" fontId="11" fillId="0" borderId="90" xfId="0" applyFont="1" applyBorder="1" applyProtection="1"/>
    <xf numFmtId="0" fontId="11" fillId="0" borderId="2" xfId="0" applyFont="1" applyBorder="1" applyProtection="1"/>
    <xf numFmtId="0" fontId="11" fillId="0" borderId="2" xfId="0" applyFont="1" applyBorder="1" applyAlignment="1" applyProtection="1">
      <alignment wrapText="1"/>
    </xf>
    <xf numFmtId="0" fontId="11" fillId="0" borderId="91" xfId="0" applyFont="1" applyBorder="1" applyAlignment="1" applyProtection="1">
      <alignment wrapText="1"/>
    </xf>
    <xf numFmtId="0" fontId="11" fillId="0" borderId="153" xfId="0" applyFont="1" applyBorder="1"/>
    <xf numFmtId="0" fontId="1" fillId="0" borderId="0" xfId="0" applyFont="1"/>
    <xf numFmtId="0" fontId="9" fillId="0" borderId="153" xfId="0" applyFont="1" applyBorder="1"/>
    <xf numFmtId="0" fontId="0" fillId="0" borderId="153" xfId="0" applyBorder="1"/>
    <xf numFmtId="0" fontId="13" fillId="0" borderId="0" xfId="4" applyFont="1" applyFill="1" applyBorder="1" applyAlignment="1">
      <alignment horizontal="left"/>
    </xf>
    <xf numFmtId="0" fontId="3" fillId="0" borderId="0" xfId="4" applyFont="1" applyFill="1" applyBorder="1" applyProtection="1">
      <protection locked="0"/>
    </xf>
    <xf numFmtId="0" fontId="3" fillId="0" borderId="36" xfId="4" applyNumberFormat="1" applyFont="1" applyFill="1" applyBorder="1" applyAlignment="1" applyProtection="1">
      <alignment horizontal="right"/>
      <protection locked="0"/>
    </xf>
    <xf numFmtId="0" fontId="3" fillId="0" borderId="10" xfId="4" applyNumberFormat="1" applyFont="1" applyFill="1" applyBorder="1" applyAlignment="1" applyProtection="1">
      <alignment horizontal="right"/>
      <protection locked="0"/>
    </xf>
    <xf numFmtId="44" fontId="3" fillId="2" borderId="10" xfId="2" applyFont="1" applyFill="1" applyBorder="1" applyAlignment="1" applyProtection="1">
      <alignment horizontal="right"/>
      <protection locked="0"/>
    </xf>
    <xf numFmtId="44" fontId="3" fillId="8" borderId="10" xfId="2" applyFont="1" applyFill="1" applyBorder="1" applyAlignment="1" applyProtection="1">
      <alignment horizontal="right"/>
    </xf>
    <xf numFmtId="43" fontId="3" fillId="0" borderId="10" xfId="2" applyNumberFormat="1" applyFont="1" applyFill="1" applyBorder="1" applyAlignment="1" applyProtection="1">
      <alignment horizontal="right"/>
    </xf>
    <xf numFmtId="43" fontId="3" fillId="0" borderId="10" xfId="2" applyNumberFormat="1" applyFont="1" applyFill="1" applyBorder="1" applyAlignment="1" applyProtection="1">
      <alignment horizontal="right"/>
      <protection locked="0"/>
    </xf>
    <xf numFmtId="43" fontId="3" fillId="0" borderId="0" xfId="2" applyNumberFormat="1" applyFont="1" applyFill="1" applyBorder="1" applyAlignment="1" applyProtection="1">
      <alignment horizontal="right"/>
    </xf>
    <xf numFmtId="0" fontId="13" fillId="0" borderId="1" xfId="4" applyFont="1" applyBorder="1" applyAlignment="1">
      <alignment horizontal="left"/>
    </xf>
    <xf numFmtId="0" fontId="13" fillId="0" borderId="12" xfId="4" applyFont="1" applyBorder="1"/>
    <xf numFmtId="0" fontId="3" fillId="0" borderId="28" xfId="4" applyFont="1" applyBorder="1" applyAlignment="1">
      <alignment horizontal="right"/>
    </xf>
    <xf numFmtId="0" fontId="3" fillId="0" borderId="7" xfId="4" applyFont="1" applyBorder="1" applyAlignment="1">
      <alignment horizontal="right"/>
    </xf>
    <xf numFmtId="44" fontId="3" fillId="2" borderId="7" xfId="2" applyFont="1" applyFill="1" applyBorder="1" applyAlignment="1" applyProtection="1">
      <alignment horizontal="right"/>
    </xf>
    <xf numFmtId="0" fontId="3" fillId="0" borderId="1" xfId="4" applyFont="1" applyBorder="1" applyAlignment="1">
      <alignment horizontal="left"/>
    </xf>
    <xf numFmtId="0" fontId="3" fillId="0" borderId="12" xfId="4" applyFont="1" applyBorder="1" applyProtection="1">
      <protection locked="0"/>
    </xf>
    <xf numFmtId="0" fontId="3" fillId="0" borderId="28" xfId="4" applyFont="1" applyBorder="1" applyAlignment="1" applyProtection="1">
      <alignment horizontal="right"/>
      <protection locked="0"/>
    </xf>
    <xf numFmtId="0" fontId="3" fillId="0" borderId="7" xfId="4" applyFont="1" applyBorder="1" applyAlignment="1" applyProtection="1">
      <alignment horizontal="right"/>
      <protection locked="0"/>
    </xf>
    <xf numFmtId="0" fontId="0" fillId="0" borderId="7" xfId="0" applyBorder="1" applyAlignment="1" applyProtection="1">
      <alignment horizontal="right"/>
      <protection locked="0"/>
    </xf>
    <xf numFmtId="0" fontId="13" fillId="0" borderId="18" xfId="4" applyFont="1" applyBorder="1" applyAlignment="1">
      <alignment horizontal="left"/>
    </xf>
    <xf numFmtId="0" fontId="13" fillId="0" borderId="29" xfId="4" applyFont="1" applyBorder="1" applyAlignment="1">
      <alignment wrapText="1"/>
    </xf>
    <xf numFmtId="0" fontId="3" fillId="0" borderId="73" xfId="4" applyFont="1" applyBorder="1" applyAlignment="1" applyProtection="1">
      <alignment horizontal="right"/>
      <protection locked="0"/>
    </xf>
    <xf numFmtId="0" fontId="0" fillId="0" borderId="19" xfId="0" applyBorder="1" applyAlignment="1" applyProtection="1">
      <alignment horizontal="right"/>
      <protection locked="0"/>
    </xf>
    <xf numFmtId="44" fontId="3" fillId="2" borderId="19" xfId="2" applyFont="1" applyFill="1" applyBorder="1" applyAlignment="1" applyProtection="1">
      <alignment horizontal="right"/>
      <protection locked="0"/>
    </xf>
    <xf numFmtId="0" fontId="12" fillId="0" borderId="0" xfId="0" applyFont="1" applyBorder="1" applyAlignment="1">
      <alignment horizontal="justify" wrapText="1"/>
    </xf>
    <xf numFmtId="0" fontId="9" fillId="0" borderId="0" xfId="0" applyFont="1" applyBorder="1" applyAlignment="1">
      <alignment horizontal="justify" wrapText="1"/>
    </xf>
    <xf numFmtId="0" fontId="11" fillId="0" borderId="107" xfId="0" applyFont="1" applyBorder="1" applyAlignment="1"/>
    <xf numFmtId="0" fontId="0" fillId="0" borderId="108" xfId="0" applyBorder="1" applyAlignment="1"/>
    <xf numFmtId="0" fontId="33" fillId="0" borderId="90" xfId="0" applyFont="1" applyFill="1" applyBorder="1" applyAlignment="1">
      <alignment horizontal="center" wrapText="1"/>
    </xf>
    <xf numFmtId="0" fontId="33" fillId="0" borderId="2" xfId="0" applyFont="1" applyFill="1" applyBorder="1" applyAlignment="1">
      <alignment horizontal="center" wrapText="1"/>
    </xf>
    <xf numFmtId="0" fontId="33" fillId="0" borderId="92" xfId="0" applyFont="1" applyFill="1" applyBorder="1" applyAlignment="1">
      <alignment horizontal="center" wrapText="1"/>
    </xf>
    <xf numFmtId="0" fontId="0" fillId="0" borderId="0" xfId="0" applyAlignment="1">
      <alignment horizontal="center" wrapText="1"/>
    </xf>
    <xf numFmtId="0" fontId="0" fillId="0" borderId="93" xfId="0" applyBorder="1" applyAlignment="1">
      <alignment horizontal="center" wrapText="1"/>
    </xf>
    <xf numFmtId="0" fontId="47" fillId="0" borderId="152" xfId="0" applyFont="1" applyBorder="1" applyAlignment="1" applyProtection="1">
      <alignment horizontal="left" indent="1"/>
    </xf>
    <xf numFmtId="0" fontId="3" fillId="0" borderId="109" xfId="0" applyFont="1" applyBorder="1" applyAlignment="1" applyProtection="1">
      <alignment horizontal="left" vertical="top" wrapText="1" indent="1"/>
    </xf>
    <xf numFmtId="0" fontId="3" fillId="0" borderId="71" xfId="0" applyFont="1" applyBorder="1" applyAlignment="1" applyProtection="1">
      <alignment vertical="top" wrapText="1"/>
    </xf>
    <xf numFmtId="0" fontId="8" fillId="0" borderId="153" xfId="0" applyFont="1" applyBorder="1" applyAlignment="1">
      <alignment wrapText="1"/>
    </xf>
    <xf numFmtId="0" fontId="24" fillId="0" borderId="153" xfId="0" applyFont="1" applyBorder="1" applyAlignment="1">
      <alignment wrapText="1"/>
    </xf>
    <xf numFmtId="0" fontId="24" fillId="0" borderId="154" xfId="0" applyFont="1" applyBorder="1" applyAlignment="1">
      <alignment wrapText="1"/>
    </xf>
    <xf numFmtId="0" fontId="10" fillId="0" borderId="0" xfId="0" applyFont="1" applyBorder="1" applyAlignment="1">
      <alignment horizontal="right"/>
    </xf>
    <xf numFmtId="0" fontId="0" fillId="0" borderId="0" xfId="0" applyBorder="1" applyAlignment="1"/>
    <xf numFmtId="0" fontId="3" fillId="0" borderId="8" xfId="0" applyFont="1" applyBorder="1" applyAlignment="1" applyProtection="1">
      <alignment horizontal="left" indent="1"/>
      <protection locked="0"/>
    </xf>
    <xf numFmtId="0" fontId="6" fillId="3" borderId="9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93" xfId="0" applyFont="1" applyFill="1" applyBorder="1" applyAlignment="1">
      <alignment horizontal="center" vertical="center" wrapText="1"/>
    </xf>
    <xf numFmtId="0" fontId="34" fillId="16" borderId="107" xfId="0" applyFont="1" applyFill="1" applyBorder="1" applyAlignment="1">
      <alignment horizontal="center"/>
    </xf>
    <xf numFmtId="0" fontId="34" fillId="16" borderId="0" xfId="0" applyFont="1" applyFill="1" applyBorder="1" applyAlignment="1">
      <alignment horizontal="center"/>
    </xf>
    <xf numFmtId="0" fontId="34" fillId="16" borderId="108" xfId="0" applyFont="1" applyFill="1" applyBorder="1" applyAlignment="1">
      <alignment horizontal="center"/>
    </xf>
    <xf numFmtId="0" fontId="0" fillId="16" borderId="95" xfId="0" applyFill="1" applyBorder="1" applyAlignment="1">
      <alignment horizontal="center"/>
    </xf>
    <xf numFmtId="0" fontId="0" fillId="0" borderId="2" xfId="0" applyBorder="1" applyAlignment="1">
      <alignment wrapText="1"/>
    </xf>
    <xf numFmtId="0" fontId="11" fillId="0" borderId="3" xfId="0" applyFont="1" applyBorder="1" applyAlignment="1" applyProtection="1">
      <alignment wrapText="1"/>
      <protection locked="0"/>
    </xf>
    <xf numFmtId="0" fontId="11" fillId="0" borderId="107" xfId="0" applyFont="1" applyBorder="1" applyAlignment="1" applyProtection="1"/>
    <xf numFmtId="0" fontId="11" fillId="0" borderId="108" xfId="0" applyFont="1" applyBorder="1" applyAlignment="1" applyProtection="1"/>
    <xf numFmtId="0" fontId="11" fillId="0" borderId="155" xfId="0" applyFont="1" applyBorder="1" applyAlignment="1"/>
    <xf numFmtId="0" fontId="0" fillId="0" borderId="156" xfId="0" applyBorder="1" applyAlignment="1"/>
    <xf numFmtId="0" fontId="9" fillId="0" borderId="3" xfId="0" applyFont="1" applyBorder="1" applyAlignment="1" applyProtection="1">
      <alignment wrapText="1"/>
    </xf>
    <xf numFmtId="0" fontId="11" fillId="0" borderId="153" xfId="0" applyFont="1" applyBorder="1" applyAlignment="1" applyProtection="1">
      <alignment wrapText="1"/>
    </xf>
    <xf numFmtId="0" fontId="9" fillId="0" borderId="2" xfId="0" applyFont="1" applyBorder="1" applyAlignment="1">
      <alignment horizontal="justify" wrapText="1"/>
    </xf>
    <xf numFmtId="0" fontId="0" fillId="0" borderId="2" xfId="0" applyBorder="1" applyAlignment="1">
      <alignment horizontal="justify" wrapText="1"/>
    </xf>
    <xf numFmtId="0" fontId="9" fillId="0" borderId="0" xfId="0" applyFont="1" applyBorder="1" applyAlignment="1" applyProtection="1">
      <alignment wrapText="1"/>
      <protection locked="0"/>
    </xf>
    <xf numFmtId="0" fontId="9" fillId="0" borderId="3" xfId="0" applyFont="1" applyBorder="1" applyAlignment="1" applyProtection="1">
      <alignment wrapText="1"/>
      <protection locked="0"/>
    </xf>
    <xf numFmtId="0" fontId="9" fillId="0" borderId="153" xfId="0" applyFont="1" applyBorder="1" applyAlignment="1">
      <alignment wrapText="1"/>
    </xf>
    <xf numFmtId="0" fontId="0" fillId="0" borderId="8" xfId="0" applyBorder="1" applyAlignment="1" applyProtection="1"/>
    <xf numFmtId="0" fontId="0" fillId="0" borderId="101" xfId="0" applyBorder="1" applyAlignment="1" applyProtection="1"/>
    <xf numFmtId="0" fontId="6" fillId="3" borderId="92" xfId="0" applyFont="1" applyFill="1" applyBorder="1" applyAlignment="1">
      <alignment horizontal="center"/>
    </xf>
    <xf numFmtId="0" fontId="6" fillId="3" borderId="0" xfId="0" applyFont="1" applyFill="1" applyBorder="1" applyAlignment="1">
      <alignment horizontal="center"/>
    </xf>
    <xf numFmtId="0" fontId="6" fillId="3" borderId="93" xfId="0" applyFont="1" applyFill="1" applyBorder="1" applyAlignment="1">
      <alignment horizontal="center"/>
    </xf>
    <xf numFmtId="0" fontId="5" fillId="16" borderId="0" xfId="0" applyFont="1" applyFill="1" applyBorder="1" applyAlignment="1">
      <alignment horizontal="right"/>
    </xf>
    <xf numFmtId="0" fontId="26" fillId="16" borderId="0" xfId="0" applyFont="1" applyFill="1" applyBorder="1" applyAlignment="1"/>
    <xf numFmtId="0" fontId="26" fillId="16" borderId="93" xfId="0" applyFont="1" applyFill="1" applyBorder="1" applyAlignment="1"/>
    <xf numFmtId="0" fontId="33" fillId="16" borderId="92" xfId="0" applyFont="1" applyFill="1" applyBorder="1" applyAlignment="1"/>
    <xf numFmtId="0" fontId="33" fillId="16" borderId="0" xfId="0" applyFont="1" applyFill="1" applyBorder="1" applyAlignment="1"/>
    <xf numFmtId="164" fontId="3" fillId="0" borderId="8" xfId="0" applyNumberFormat="1" applyFont="1" applyBorder="1" applyAlignment="1" applyProtection="1">
      <alignment horizontal="left" indent="1"/>
    </xf>
    <xf numFmtId="0" fontId="0" fillId="0" borderId="71" xfId="0" applyBorder="1" applyAlignment="1"/>
    <xf numFmtId="0" fontId="8" fillId="0" borderId="92" xfId="0" applyFont="1" applyFill="1" applyBorder="1" applyAlignment="1">
      <alignment wrapText="1"/>
    </xf>
    <xf numFmtId="44" fontId="13" fillId="16" borderId="50" xfId="2" applyFont="1" applyFill="1" applyBorder="1" applyAlignment="1"/>
    <xf numFmtId="0" fontId="13" fillId="16" borderId="157" xfId="0" applyFont="1" applyFill="1" applyBorder="1" applyAlignment="1"/>
    <xf numFmtId="0" fontId="12" fillId="16" borderId="158" xfId="0" applyFont="1" applyFill="1" applyBorder="1" applyAlignment="1">
      <alignment horizontal="center"/>
    </xf>
    <xf numFmtId="0" fontId="1" fillId="16" borderId="159" xfId="0" applyFont="1" applyFill="1" applyBorder="1" applyAlignment="1">
      <alignment horizontal="center"/>
    </xf>
    <xf numFmtId="0" fontId="12" fillId="16" borderId="152" xfId="0" applyFont="1" applyFill="1" applyBorder="1" applyAlignment="1">
      <alignment horizontal="center"/>
    </xf>
    <xf numFmtId="0" fontId="1" fillId="16" borderId="160" xfId="0" applyFont="1" applyFill="1" applyBorder="1" applyAlignment="1">
      <alignment horizontal="center"/>
    </xf>
    <xf numFmtId="0" fontId="13" fillId="16" borderId="123" xfId="0" applyFont="1" applyFill="1" applyBorder="1" applyAlignment="1"/>
    <xf numFmtId="0" fontId="13" fillId="16" borderId="24" xfId="0" applyFont="1" applyFill="1" applyBorder="1" applyAlignment="1"/>
    <xf numFmtId="0" fontId="12" fillId="16" borderId="161" xfId="0" applyFont="1" applyFill="1" applyBorder="1" applyAlignment="1">
      <alignment horizontal="left"/>
    </xf>
    <xf numFmtId="0" fontId="0" fillId="16" borderId="152" xfId="0" applyFill="1" applyBorder="1" applyAlignment="1">
      <alignment horizontal="center"/>
    </xf>
    <xf numFmtId="0" fontId="0" fillId="16" borderId="159" xfId="0" applyFill="1" applyBorder="1" applyAlignment="1">
      <alignment horizontal="center"/>
    </xf>
    <xf numFmtId="0" fontId="10" fillId="16" borderId="61" xfId="0" applyFont="1" applyFill="1" applyBorder="1" applyAlignment="1">
      <alignment horizontal="center" wrapText="1"/>
    </xf>
    <xf numFmtId="0" fontId="0" fillId="16" borderId="62" xfId="0" applyFill="1" applyBorder="1" applyAlignment="1">
      <alignment wrapText="1"/>
    </xf>
    <xf numFmtId="0" fontId="15" fillId="0" borderId="71" xfId="0" applyFont="1" applyFill="1" applyBorder="1" applyAlignment="1" applyProtection="1">
      <alignment horizontal="left" indent="1"/>
      <protection locked="0"/>
    </xf>
    <xf numFmtId="0" fontId="0" fillId="0" borderId="71" xfId="0" applyBorder="1" applyAlignment="1" applyProtection="1">
      <protection locked="0"/>
    </xf>
    <xf numFmtId="0" fontId="44" fillId="0" borderId="0" xfId="0" applyFont="1" applyFill="1" applyBorder="1" applyAlignment="1" applyProtection="1">
      <alignment horizontal="left"/>
      <protection locked="0"/>
    </xf>
    <xf numFmtId="0" fontId="44" fillId="0" borderId="0" xfId="0" applyFont="1" applyAlignment="1" applyProtection="1">
      <alignment horizontal="left"/>
      <protection locked="0"/>
    </xf>
    <xf numFmtId="0" fontId="43" fillId="16" borderId="0" xfId="0" applyFont="1" applyFill="1" applyAlignment="1">
      <alignment horizontal="right"/>
    </xf>
    <xf numFmtId="0" fontId="44" fillId="16" borderId="0" xfId="0" applyFont="1" applyFill="1" applyAlignment="1"/>
    <xf numFmtId="0" fontId="43" fillId="16" borderId="0" xfId="0" applyFont="1" applyFill="1" applyAlignment="1"/>
    <xf numFmtId="0" fontId="39" fillId="16" borderId="0" xfId="0" applyFont="1" applyFill="1" applyAlignment="1"/>
    <xf numFmtId="0" fontId="40" fillId="3" borderId="0" xfId="0" applyFont="1" applyFill="1" applyAlignment="1">
      <alignment horizontal="center"/>
    </xf>
    <xf numFmtId="0" fontId="42" fillId="0" borderId="0" xfId="0" applyFont="1" applyAlignment="1"/>
    <xf numFmtId="14" fontId="3" fillId="0" borderId="71" xfId="0" applyNumberFormat="1" applyFont="1" applyFill="1" applyBorder="1" applyAlignment="1" applyProtection="1">
      <alignment horizontal="left"/>
      <protection locked="0"/>
    </xf>
    <xf numFmtId="0" fontId="16" fillId="0" borderId="163" xfId="5" applyFont="1" applyFill="1" applyBorder="1" applyAlignment="1">
      <alignment horizontal="center" wrapText="1"/>
    </xf>
    <xf numFmtId="0" fontId="16" fillId="0" borderId="22" xfId="5" applyFont="1" applyFill="1" applyBorder="1" applyAlignment="1">
      <alignment horizontal="center" wrapText="1"/>
    </xf>
    <xf numFmtId="0" fontId="0" fillId="0" borderId="42" xfId="0" applyFill="1" applyBorder="1" applyAlignment="1">
      <alignment horizontal="center" wrapText="1"/>
    </xf>
    <xf numFmtId="8" fontId="12" fillId="0" borderId="56" xfId="5" applyNumberFormat="1" applyFont="1" applyFill="1" applyBorder="1" applyAlignment="1">
      <alignment horizontal="center" wrapText="1"/>
    </xf>
    <xf numFmtId="8" fontId="12" fillId="0" borderId="84" xfId="5" applyNumberFormat="1" applyFont="1" applyFill="1" applyBorder="1" applyAlignment="1">
      <alignment horizontal="center" wrapText="1"/>
    </xf>
    <xf numFmtId="8" fontId="12" fillId="0" borderId="162" xfId="5" applyNumberFormat="1" applyFont="1" applyFill="1" applyBorder="1" applyAlignment="1">
      <alignment horizontal="center" wrapText="1"/>
    </xf>
    <xf numFmtId="9" fontId="10" fillId="0" borderId="56" xfId="5" applyNumberFormat="1" applyFont="1" applyFill="1" applyBorder="1" applyAlignment="1">
      <alignment horizontal="center" wrapText="1"/>
    </xf>
    <xf numFmtId="9" fontId="10" fillId="0" borderId="84" xfId="5" applyNumberFormat="1" applyFont="1" applyFill="1" applyBorder="1" applyAlignment="1">
      <alignment horizontal="center" wrapText="1"/>
    </xf>
    <xf numFmtId="8" fontId="16" fillId="0" borderId="59" xfId="5" applyNumberFormat="1" applyFont="1" applyFill="1" applyBorder="1" applyAlignment="1">
      <alignment horizontal="center" wrapText="1"/>
    </xf>
    <xf numFmtId="8" fontId="16" fillId="0" borderId="51" xfId="5" applyNumberFormat="1" applyFont="1" applyFill="1" applyBorder="1" applyAlignment="1">
      <alignment horizontal="center" wrapText="1"/>
    </xf>
    <xf numFmtId="8" fontId="16" fillId="0" borderId="163" xfId="5" applyNumberFormat="1" applyFont="1" applyFill="1" applyBorder="1" applyAlignment="1">
      <alignment horizontal="center" wrapText="1"/>
    </xf>
    <xf numFmtId="8" fontId="16" fillId="0" borderId="57" xfId="5" applyNumberFormat="1" applyFont="1" applyFill="1" applyBorder="1" applyAlignment="1">
      <alignment horizontal="center" wrapText="1"/>
    </xf>
    <xf numFmtId="0" fontId="0" fillId="0" borderId="57" xfId="0" applyBorder="1" applyAlignment="1"/>
    <xf numFmtId="0" fontId="0" fillId="0" borderId="51" xfId="0" applyBorder="1" applyAlignment="1"/>
    <xf numFmtId="0" fontId="0" fillId="0" borderId="58" xfId="0" applyBorder="1" applyAlignment="1"/>
    <xf numFmtId="8" fontId="31" fillId="0" borderId="77" xfId="5" applyNumberFormat="1" applyFont="1" applyFill="1" applyBorder="1" applyAlignment="1">
      <alignment horizontal="center" wrapText="1"/>
    </xf>
    <xf numFmtId="0" fontId="32" fillId="0" borderId="164" xfId="0" applyFont="1" applyBorder="1" applyAlignment="1"/>
    <xf numFmtId="0" fontId="32" fillId="0" borderId="79" xfId="0" applyFont="1" applyBorder="1" applyAlignment="1"/>
    <xf numFmtId="0" fontId="7" fillId="0" borderId="56" xfId="0" applyFont="1" applyFill="1" applyBorder="1" applyAlignment="1">
      <alignment horizontal="center" wrapText="1"/>
    </xf>
    <xf numFmtId="0" fontId="7" fillId="0" borderId="162" xfId="0" applyFont="1" applyBorder="1" applyAlignment="1">
      <alignment horizontal="center" wrapText="1"/>
    </xf>
    <xf numFmtId="0" fontId="11" fillId="0" borderId="128" xfId="0" applyFont="1" applyFill="1" applyBorder="1" applyAlignment="1"/>
    <xf numFmtId="0" fontId="0" fillId="0" borderId="128" xfId="0" applyBorder="1" applyAlignment="1"/>
    <xf numFmtId="0" fontId="16" fillId="0" borderId="51" xfId="5" applyFont="1" applyFill="1" applyBorder="1" applyAlignment="1">
      <alignment horizontal="center" wrapText="1"/>
    </xf>
    <xf numFmtId="0" fontId="16" fillId="0" borderId="11" xfId="5" applyFont="1" applyFill="1" applyBorder="1" applyAlignment="1">
      <alignment horizontal="center" wrapText="1"/>
    </xf>
    <xf numFmtId="0" fontId="0" fillId="0" borderId="52" xfId="0" applyFill="1" applyBorder="1" applyAlignment="1">
      <alignment horizontal="center" wrapText="1"/>
    </xf>
    <xf numFmtId="42" fontId="10" fillId="0" borderId="113" xfId="5" applyNumberFormat="1" applyFont="1" applyFill="1" applyBorder="1" applyAlignment="1">
      <alignment horizontal="center"/>
    </xf>
    <xf numFmtId="42" fontId="10" fillId="0" borderId="13" xfId="5" applyNumberFormat="1" applyFont="1" applyFill="1" applyBorder="1" applyAlignment="1">
      <alignment horizontal="center"/>
    </xf>
    <xf numFmtId="0" fontId="0" fillId="0" borderId="13" xfId="0" applyBorder="1" applyAlignment="1">
      <alignment horizontal="center"/>
    </xf>
    <xf numFmtId="42" fontId="16" fillId="0" borderId="163" xfId="5" applyNumberFormat="1" applyFont="1" applyFill="1" applyBorder="1" applyAlignment="1">
      <alignment horizontal="center" wrapText="1"/>
    </xf>
    <xf numFmtId="42" fontId="16" fillId="0" borderId="127" xfId="5" applyNumberFormat="1" applyFont="1" applyFill="1" applyBorder="1" applyAlignment="1">
      <alignment horizontal="center" wrapText="1"/>
    </xf>
    <xf numFmtId="0" fontId="0" fillId="0" borderId="51" xfId="0" applyBorder="1" applyAlignment="1">
      <alignment horizontal="center" wrapText="1"/>
    </xf>
    <xf numFmtId="9" fontId="7" fillId="0" borderId="56" xfId="0" applyNumberFormat="1" applyFont="1" applyFill="1" applyBorder="1" applyAlignment="1">
      <alignment horizontal="center"/>
    </xf>
    <xf numFmtId="0" fontId="7" fillId="0" borderId="162" xfId="0" applyFont="1" applyBorder="1" applyAlignment="1">
      <alignment horizontal="center"/>
    </xf>
    <xf numFmtId="8" fontId="10" fillId="0" borderId="13" xfId="5" applyNumberFormat="1" applyFont="1" applyFill="1" applyBorder="1" applyAlignment="1">
      <alignment horizontal="center"/>
    </xf>
    <xf numFmtId="0" fontId="0" fillId="0" borderId="112" xfId="0" applyBorder="1" applyAlignment="1">
      <alignment horizontal="center"/>
    </xf>
    <xf numFmtId="0" fontId="35" fillId="11" borderId="0" xfId="0" applyFont="1" applyFill="1" applyAlignment="1">
      <alignment horizontal="right"/>
    </xf>
    <xf numFmtId="0" fontId="0" fillId="11" borderId="0" xfId="0" applyFill="1" applyAlignment="1"/>
    <xf numFmtId="0" fontId="10" fillId="0" borderId="0" xfId="0" applyFont="1" applyBorder="1" applyAlignment="1">
      <alignment horizontal="left"/>
    </xf>
    <xf numFmtId="0" fontId="0" fillId="0" borderId="0" xfId="0" applyAlignment="1">
      <alignment horizontal="left"/>
    </xf>
    <xf numFmtId="0" fontId="10" fillId="0" borderId="0" xfId="0" applyFont="1" applyBorder="1" applyAlignment="1">
      <alignment horizontal="left" wrapText="1"/>
    </xf>
    <xf numFmtId="0" fontId="0" fillId="0" borderId="0" xfId="0" applyAlignment="1">
      <alignment horizontal="left" wrapText="1"/>
    </xf>
    <xf numFmtId="0" fontId="0" fillId="0" borderId="0" xfId="0" applyAlignment="1"/>
    <xf numFmtId="0" fontId="35" fillId="11" borderId="0" xfId="0" applyFont="1" applyFill="1" applyAlignment="1"/>
    <xf numFmtId="0" fontId="32" fillId="11" borderId="0" xfId="0" applyFont="1" applyFill="1" applyAlignment="1"/>
    <xf numFmtId="0" fontId="37" fillId="3" borderId="0" xfId="0" applyFont="1" applyFill="1" applyAlignment="1">
      <alignment horizontal="center"/>
    </xf>
    <xf numFmtId="0" fontId="38" fillId="0" borderId="0" xfId="0" applyFont="1" applyAlignment="1"/>
    <xf numFmtId="0" fontId="15" fillId="0" borderId="71" xfId="0" applyFont="1" applyFill="1" applyBorder="1" applyAlignment="1" applyProtection="1">
      <alignment horizontal="left" indent="1"/>
    </xf>
    <xf numFmtId="0" fontId="0" fillId="0" borderId="71" xfId="0" applyBorder="1" applyAlignment="1" applyProtection="1"/>
    <xf numFmtId="0" fontId="3" fillId="0" borderId="8" xfId="0" applyFont="1" applyBorder="1" applyAlignment="1" applyProtection="1">
      <alignment wrapText="1"/>
    </xf>
    <xf numFmtId="8" fontId="16" fillId="0" borderId="165" xfId="5" applyNumberFormat="1" applyFont="1" applyFill="1" applyBorder="1" applyAlignment="1">
      <alignment horizontal="center" wrapText="1"/>
    </xf>
    <xf numFmtId="0" fontId="0" fillId="0" borderId="55" xfId="0" applyFill="1" applyBorder="1" applyAlignment="1"/>
    <xf numFmtId="8" fontId="16" fillId="0" borderId="166" xfId="5" applyNumberFormat="1" applyFont="1" applyFill="1" applyBorder="1" applyAlignment="1">
      <alignment horizontal="center" wrapText="1"/>
    </xf>
    <xf numFmtId="8" fontId="16" fillId="0" borderId="167" xfId="5" applyNumberFormat="1" applyFont="1" applyFill="1" applyBorder="1" applyAlignment="1">
      <alignment horizontal="center" wrapText="1"/>
    </xf>
    <xf numFmtId="0" fontId="0" fillId="0" borderId="167" xfId="0" applyBorder="1" applyAlignment="1">
      <alignment horizontal="center" wrapText="1"/>
    </xf>
    <xf numFmtId="0" fontId="0" fillId="0" borderId="167" xfId="0" applyBorder="1" applyAlignment="1"/>
    <xf numFmtId="8" fontId="16" fillId="0" borderId="58" xfId="5" applyNumberFormat="1" applyFont="1" applyFill="1" applyBorder="1" applyAlignment="1">
      <alignment horizontal="center" wrapText="1"/>
    </xf>
    <xf numFmtId="8" fontId="16" fillId="0" borderId="40" xfId="5" applyNumberFormat="1" applyFont="1" applyFill="1" applyBorder="1" applyAlignment="1">
      <alignment horizontal="center" wrapText="1"/>
    </xf>
    <xf numFmtId="0" fontId="0" fillId="0" borderId="5" xfId="0" applyBorder="1" applyAlignment="1">
      <alignment horizontal="center" wrapText="1"/>
    </xf>
    <xf numFmtId="8" fontId="16" fillId="0" borderId="42" xfId="5" applyNumberFormat="1" applyFont="1" applyFill="1" applyBorder="1" applyAlignment="1">
      <alignment horizontal="center" wrapText="1"/>
    </xf>
    <xf numFmtId="8" fontId="10" fillId="13" borderId="113" xfId="5" applyNumberFormat="1" applyFont="1" applyFill="1" applyBorder="1" applyAlignment="1">
      <alignment horizontal="center"/>
    </xf>
    <xf numFmtId="0" fontId="0" fillId="13" borderId="13" xfId="0" applyFill="1" applyBorder="1" applyAlignment="1">
      <alignment horizontal="center"/>
    </xf>
    <xf numFmtId="8" fontId="16" fillId="0" borderId="55" xfId="5" applyNumberFormat="1" applyFont="1" applyFill="1" applyBorder="1" applyAlignment="1">
      <alignment horizontal="center" wrapText="1"/>
    </xf>
    <xf numFmtId="0" fontId="0" fillId="13" borderId="13" xfId="0" applyFill="1" applyBorder="1" applyAlignment="1"/>
    <xf numFmtId="0" fontId="0" fillId="13" borderId="112" xfId="0" applyFill="1" applyBorder="1" applyAlignment="1"/>
    <xf numFmtId="0" fontId="16" fillId="0" borderId="170" xfId="5" applyFont="1" applyFill="1" applyBorder="1" applyAlignment="1">
      <alignment horizontal="center" wrapText="1"/>
    </xf>
    <xf numFmtId="0" fontId="0" fillId="0" borderId="171" xfId="0" applyFill="1" applyBorder="1" applyAlignment="1">
      <alignment horizontal="center" wrapText="1"/>
    </xf>
    <xf numFmtId="0" fontId="37" fillId="3" borderId="92" xfId="0" applyFont="1" applyFill="1" applyBorder="1" applyAlignment="1">
      <alignment horizontal="center"/>
    </xf>
    <xf numFmtId="0" fontId="38" fillId="0" borderId="0" xfId="0" applyFont="1" applyBorder="1" applyAlignment="1"/>
    <xf numFmtId="0" fontId="38" fillId="0" borderId="93" xfId="0" applyFont="1" applyBorder="1" applyAlignment="1"/>
    <xf numFmtId="8" fontId="16" fillId="0" borderId="168" xfId="5" applyNumberFormat="1" applyFont="1" applyFill="1" applyBorder="1" applyAlignment="1">
      <alignment horizontal="center" wrapText="1"/>
    </xf>
    <xf numFmtId="0" fontId="34" fillId="11" borderId="0" xfId="0" applyFont="1" applyFill="1" applyBorder="1" applyAlignment="1">
      <alignment horizontal="right"/>
    </xf>
    <xf numFmtId="0" fontId="32" fillId="11" borderId="0" xfId="0" applyFont="1" applyFill="1" applyBorder="1" applyAlignment="1"/>
    <xf numFmtId="0" fontId="32" fillId="11" borderId="93" xfId="0" applyFont="1" applyFill="1" applyBorder="1" applyAlignment="1"/>
    <xf numFmtId="8" fontId="10" fillId="9" borderId="113" xfId="5" applyNumberFormat="1" applyFont="1" applyFill="1" applyBorder="1" applyAlignment="1">
      <alignment horizontal="center"/>
    </xf>
    <xf numFmtId="0" fontId="0" fillId="9" borderId="13" xfId="0" applyFill="1" applyBorder="1" applyAlignment="1">
      <alignment horizontal="center"/>
    </xf>
    <xf numFmtId="0" fontId="0" fillId="9" borderId="169" xfId="0" applyFill="1" applyBorder="1" applyAlignment="1">
      <alignment horizontal="center"/>
    </xf>
    <xf numFmtId="14" fontId="10" fillId="0" borderId="0" xfId="0" applyNumberFormat="1" applyFont="1" applyBorder="1" applyAlignment="1"/>
    <xf numFmtId="14" fontId="0" fillId="0" borderId="0" xfId="0" applyNumberFormat="1" applyBorder="1" applyAlignment="1"/>
    <xf numFmtId="0" fontId="14" fillId="0" borderId="8" xfId="0" applyFont="1" applyBorder="1" applyAlignment="1" applyProtection="1">
      <alignment horizontal="left" wrapText="1"/>
    </xf>
    <xf numFmtId="0" fontId="35" fillId="11" borderId="92" xfId="0" applyFont="1" applyFill="1" applyBorder="1" applyAlignment="1"/>
    <xf numFmtId="0" fontId="35" fillId="11" borderId="0" xfId="0" applyFont="1" applyFill="1" applyBorder="1" applyAlignment="1"/>
    <xf numFmtId="8" fontId="16" fillId="0" borderId="127" xfId="5" applyNumberFormat="1" applyFont="1" applyFill="1" applyBorder="1" applyAlignment="1">
      <alignment horizontal="center" wrapText="1"/>
    </xf>
    <xf numFmtId="0" fontId="0" fillId="0" borderId="127" xfId="0" applyBorder="1" applyAlignment="1">
      <alignment horizontal="center" wrapText="1"/>
    </xf>
    <xf numFmtId="0" fontId="0" fillId="0" borderId="145" xfId="0" applyBorder="1" applyAlignment="1"/>
    <xf numFmtId="14" fontId="3" fillId="0" borderId="71" xfId="0" applyNumberFormat="1" applyFont="1" applyBorder="1" applyAlignment="1" applyProtection="1">
      <alignment horizontal="left"/>
    </xf>
    <xf numFmtId="14" fontId="3" fillId="0" borderId="172" xfId="0" applyNumberFormat="1" applyFont="1" applyBorder="1" applyAlignment="1" applyProtection="1">
      <alignment horizontal="left"/>
    </xf>
    <xf numFmtId="0" fontId="0" fillId="9" borderId="13" xfId="0" applyFill="1" applyBorder="1" applyAlignment="1"/>
    <xf numFmtId="0" fontId="0" fillId="9" borderId="112" xfId="0" applyFill="1" applyBorder="1" applyAlignment="1"/>
    <xf numFmtId="0" fontId="0" fillId="0" borderId="173" xfId="0" applyBorder="1" applyAlignment="1"/>
    <xf numFmtId="0" fontId="11" fillId="0" borderId="109" xfId="0" applyFont="1" applyBorder="1" applyAlignment="1"/>
    <xf numFmtId="0" fontId="11" fillId="0" borderId="0" xfId="0" applyFont="1" applyAlignment="1"/>
    <xf numFmtId="0" fontId="14" fillId="0" borderId="71" xfId="0" applyFont="1" applyBorder="1" applyAlignment="1" applyProtection="1">
      <protection locked="0"/>
    </xf>
    <xf numFmtId="0" fontId="0" fillId="0" borderId="14" xfId="0" applyBorder="1" applyAlignment="1" applyProtection="1">
      <protection locked="0"/>
    </xf>
    <xf numFmtId="0" fontId="14" fillId="0" borderId="0" xfId="0" applyFont="1" applyBorder="1" applyAlignment="1" applyProtection="1">
      <protection locked="0"/>
    </xf>
    <xf numFmtId="0" fontId="0" fillId="0" borderId="0" xfId="0" applyBorder="1" applyAlignment="1" applyProtection="1">
      <protection locked="0"/>
    </xf>
    <xf numFmtId="0" fontId="0" fillId="0" borderId="22" xfId="0" applyBorder="1" applyAlignment="1" applyProtection="1">
      <protection locked="0"/>
    </xf>
    <xf numFmtId="0" fontId="14" fillId="2" borderId="164" xfId="0" applyFont="1" applyFill="1" applyBorder="1" applyAlignment="1"/>
    <xf numFmtId="0" fontId="0" fillId="2" borderId="164" xfId="0" applyFill="1" applyBorder="1" applyAlignment="1"/>
    <xf numFmtId="0" fontId="0" fillId="2" borderId="20" xfId="0" applyFill="1" applyBorder="1" applyAlignment="1"/>
    <xf numFmtId="0" fontId="0" fillId="0" borderId="153" xfId="0" applyBorder="1" applyAlignment="1"/>
    <xf numFmtId="0" fontId="11" fillId="0" borderId="71" xfId="0" applyFont="1" applyBorder="1" applyAlignment="1" applyProtection="1">
      <protection locked="0"/>
    </xf>
    <xf numFmtId="0" fontId="33" fillId="9" borderId="0" xfId="0" applyFont="1" applyFill="1" applyAlignment="1"/>
    <xf numFmtId="0" fontId="26" fillId="9" borderId="0" xfId="0" applyFont="1" applyFill="1" applyAlignment="1"/>
    <xf numFmtId="0" fontId="5" fillId="9" borderId="0" xfId="0" applyFont="1" applyFill="1" applyAlignment="1">
      <alignment horizontal="right"/>
    </xf>
    <xf numFmtId="0" fontId="37" fillId="3" borderId="0" xfId="0" applyFont="1" applyFill="1" applyAlignment="1">
      <alignment horizontal="center" wrapText="1"/>
    </xf>
    <xf numFmtId="0" fontId="9" fillId="0" borderId="0" xfId="0" applyFont="1" applyAlignment="1">
      <alignment horizontal="left"/>
    </xf>
    <xf numFmtId="0" fontId="4" fillId="0" borderId="0" xfId="0" applyFont="1" applyAlignment="1">
      <alignment horizontal="left"/>
    </xf>
    <xf numFmtId="0" fontId="10" fillId="0" borderId="0" xfId="0" applyFont="1" applyFill="1" applyBorder="1" applyAlignment="1">
      <alignment horizontal="left" wrapText="1"/>
    </xf>
    <xf numFmtId="14" fontId="10" fillId="0" borderId="71" xfId="0" applyNumberFormat="1" applyFont="1" applyFill="1" applyBorder="1" applyAlignment="1" applyProtection="1">
      <alignment horizontal="center"/>
      <protection locked="0"/>
    </xf>
    <xf numFmtId="0" fontId="0" fillId="0" borderId="71" xfId="0" applyBorder="1" applyAlignment="1" applyProtection="1">
      <alignment horizontal="center"/>
      <protection locked="0"/>
    </xf>
    <xf numFmtId="0" fontId="14" fillId="0" borderId="8" xfId="0" applyFont="1" applyFill="1" applyBorder="1" applyAlignment="1" applyProtection="1">
      <alignment horizontal="left" wrapText="1"/>
      <protection locked="0"/>
    </xf>
    <xf numFmtId="0" fontId="0" fillId="0" borderId="8" xfId="0" applyBorder="1" applyAlignment="1" applyProtection="1">
      <protection locked="0"/>
    </xf>
    <xf numFmtId="0" fontId="10" fillId="0" borderId="8" xfId="0" applyFont="1" applyFill="1" applyBorder="1" applyAlignment="1" applyProtection="1">
      <alignment horizontal="left"/>
      <protection locked="0"/>
    </xf>
    <xf numFmtId="0" fontId="10" fillId="0" borderId="156" xfId="0" applyFont="1" applyBorder="1" applyAlignment="1"/>
    <xf numFmtId="0" fontId="0" fillId="0" borderId="178" xfId="0" applyBorder="1" applyAlignment="1"/>
    <xf numFmtId="0" fontId="3" fillId="0" borderId="175" xfId="0" applyFont="1" applyBorder="1" applyAlignment="1" applyProtection="1">
      <protection locked="0"/>
    </xf>
    <xf numFmtId="0" fontId="11" fillId="0" borderId="0" xfId="0" applyFont="1" applyAlignment="1">
      <alignment horizontal="justify" vertical="top" wrapText="1"/>
    </xf>
    <xf numFmtId="0" fontId="11" fillId="0" borderId="0" xfId="0" applyFont="1" applyAlignment="1">
      <alignment horizontal="left" vertical="top" wrapText="1"/>
    </xf>
    <xf numFmtId="0" fontId="11" fillId="0" borderId="0" xfId="0" applyFont="1" applyAlignment="1">
      <alignment horizontal="left"/>
    </xf>
    <xf numFmtId="0" fontId="3" fillId="0" borderId="8" xfId="0" applyFont="1" applyBorder="1" applyAlignment="1" applyProtection="1">
      <protection locked="0"/>
    </xf>
    <xf numFmtId="0" fontId="12" fillId="0" borderId="153" xfId="0" applyFont="1" applyBorder="1" applyAlignment="1">
      <alignment horizontal="left" vertical="top" wrapText="1"/>
    </xf>
    <xf numFmtId="0" fontId="0" fillId="0" borderId="153" xfId="0" applyBorder="1" applyAlignment="1">
      <alignment horizontal="left" vertical="top" wrapText="1"/>
    </xf>
    <xf numFmtId="0" fontId="3" fillId="0" borderId="72" xfId="0" applyFont="1" applyBorder="1" applyAlignment="1" applyProtection="1">
      <protection locked="0"/>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3" fillId="0" borderId="8" xfId="0" applyFont="1" applyBorder="1" applyAlignment="1" applyProtection="1"/>
    <xf numFmtId="0" fontId="12" fillId="0" borderId="167" xfId="0" applyFont="1" applyBorder="1" applyAlignment="1">
      <alignment horizontal="center" vertical="top" wrapText="1"/>
    </xf>
    <xf numFmtId="0" fontId="12" fillId="0" borderId="55" xfId="0" applyFont="1" applyBorder="1" applyAlignment="1">
      <alignment horizontal="center" vertical="top" wrapText="1"/>
    </xf>
    <xf numFmtId="0" fontId="3" fillId="0" borderId="71" xfId="0" applyFont="1" applyBorder="1" applyAlignment="1" applyProtection="1">
      <protection locked="0"/>
    </xf>
    <xf numFmtId="0" fontId="59" fillId="0" borderId="0" xfId="0" applyFont="1" applyAlignment="1"/>
    <xf numFmtId="0" fontId="4" fillId="0" borderId="0" xfId="0" applyFont="1" applyAlignment="1">
      <alignment horizontal="right"/>
    </xf>
    <xf numFmtId="0" fontId="2" fillId="3" borderId="0" xfId="0" applyFont="1" applyFill="1" applyBorder="1" applyAlignment="1">
      <alignment horizontal="center"/>
    </xf>
    <xf numFmtId="0" fontId="1" fillId="0" borderId="150" xfId="0" applyFont="1" applyFill="1" applyBorder="1" applyAlignment="1">
      <alignment horizontal="left"/>
    </xf>
    <xf numFmtId="0" fontId="1" fillId="0" borderId="0" xfId="0" applyFont="1" applyBorder="1" applyAlignment="1"/>
    <xf numFmtId="0" fontId="12" fillId="0" borderId="71" xfId="0" applyFont="1" applyBorder="1" applyAlignment="1">
      <alignment horizontal="right" vertical="top" wrapText="1"/>
    </xf>
    <xf numFmtId="0" fontId="0" fillId="0" borderId="109" xfId="0" applyBorder="1" applyAlignment="1">
      <alignment horizontal="right"/>
    </xf>
    <xf numFmtId="0" fontId="15" fillId="0" borderId="109" xfId="0" applyFont="1" applyBorder="1" applyAlignment="1" applyProtection="1">
      <alignment horizontal="left" vertical="top" indent="1"/>
    </xf>
    <xf numFmtId="0" fontId="15" fillId="0" borderId="71" xfId="0" applyFont="1" applyBorder="1" applyAlignment="1" applyProtection="1">
      <alignment horizontal="left" vertical="top" indent="1"/>
    </xf>
    <xf numFmtId="0" fontId="55" fillId="0" borderId="136" xfId="0" applyFont="1" applyBorder="1" applyAlignment="1" applyProtection="1">
      <alignment vertical="top" wrapText="1"/>
    </xf>
    <xf numFmtId="0" fontId="0" fillId="0" borderId="134" xfId="0" applyBorder="1" applyAlignment="1" applyProtection="1">
      <alignment vertical="top" wrapText="1"/>
    </xf>
    <xf numFmtId="0" fontId="56" fillId="0" borderId="136" xfId="0" applyFont="1" applyBorder="1" applyAlignment="1" applyProtection="1">
      <alignment vertical="top" wrapText="1"/>
    </xf>
    <xf numFmtId="0" fontId="65" fillId="0" borderId="134" xfId="0" applyFont="1" applyBorder="1" applyAlignment="1" applyProtection="1">
      <alignment vertical="top" wrapText="1"/>
    </xf>
    <xf numFmtId="0" fontId="55" fillId="0" borderId="134" xfId="0" applyFont="1" applyBorder="1" applyAlignment="1" applyProtection="1">
      <alignment vertical="top" wrapText="1"/>
    </xf>
    <xf numFmtId="0" fontId="53" fillId="0" borderId="133" xfId="0" applyFont="1" applyBorder="1" applyAlignment="1" applyProtection="1">
      <alignment vertical="top" wrapText="1"/>
    </xf>
    <xf numFmtId="0" fontId="0" fillId="0" borderId="131" xfId="0" applyBorder="1" applyAlignment="1" applyProtection="1">
      <alignment vertical="top" wrapText="1"/>
    </xf>
    <xf numFmtId="0" fontId="54" fillId="0" borderId="143" xfId="0" applyFont="1" applyBorder="1" applyAlignment="1"/>
    <xf numFmtId="0" fontId="0" fillId="0" borderId="182" xfId="0" applyBorder="1" applyAlignment="1"/>
    <xf numFmtId="0" fontId="54" fillId="0" borderId="140" xfId="0" applyFont="1" applyBorder="1" applyAlignment="1"/>
    <xf numFmtId="0" fontId="0" fillId="0" borderId="136" xfId="0" applyBorder="1" applyAlignment="1"/>
    <xf numFmtId="0" fontId="57" fillId="0" borderId="0" xfId="0" applyFont="1" applyBorder="1" applyAlignment="1">
      <alignment horizontal="right"/>
    </xf>
    <xf numFmtId="0" fontId="48" fillId="14" borderId="0" xfId="0" applyFont="1" applyFill="1" applyAlignment="1"/>
    <xf numFmtId="0" fontId="54" fillId="0" borderId="181" xfId="0" applyFont="1" applyBorder="1" applyAlignment="1"/>
    <xf numFmtId="0" fontId="0" fillId="0" borderId="138" xfId="0" applyBorder="1" applyAlignment="1"/>
    <xf numFmtId="0" fontId="52" fillId="0" borderId="183" xfId="0" applyFont="1" applyBorder="1" applyAlignment="1">
      <alignment horizontal="center"/>
    </xf>
    <xf numFmtId="0" fontId="0" fillId="0" borderId="13" xfId="0" applyBorder="1" applyAlignment="1"/>
    <xf numFmtId="0" fontId="1" fillId="0" borderId="2" xfId="0" applyFont="1" applyFill="1" applyBorder="1" applyAlignment="1">
      <alignment horizontal="center" wrapText="1"/>
    </xf>
    <xf numFmtId="0" fontId="1" fillId="0" borderId="91" xfId="0" applyFont="1" applyFill="1" applyBorder="1" applyAlignment="1">
      <alignment horizontal="center" wrapText="1"/>
    </xf>
    <xf numFmtId="0" fontId="1" fillId="0" borderId="15" xfId="0" applyFont="1" applyBorder="1"/>
    <xf numFmtId="0" fontId="7" fillId="0" borderId="21" xfId="0" applyFont="1" applyBorder="1"/>
    <xf numFmtId="0" fontId="1" fillId="2" borderId="21" xfId="0" applyFont="1" applyFill="1" applyBorder="1" applyAlignment="1">
      <alignment horizontal="right"/>
    </xf>
    <xf numFmtId="0" fontId="1" fillId="0" borderId="19" xfId="0" applyFont="1" applyBorder="1"/>
    <xf numFmtId="0" fontId="7" fillId="0" borderId="92" xfId="0" applyFont="1" applyBorder="1"/>
    <xf numFmtId="0" fontId="1" fillId="0" borderId="10" xfId="0" applyFont="1" applyBorder="1"/>
    <xf numFmtId="0" fontId="1" fillId="0" borderId="21" xfId="0" applyFont="1" applyBorder="1"/>
    <xf numFmtId="0" fontId="1" fillId="0" borderId="2" xfId="0" applyFont="1" applyBorder="1" applyAlignment="1">
      <alignment wrapText="1"/>
    </xf>
    <xf numFmtId="0" fontId="9" fillId="0" borderId="153" xfId="0" applyFont="1" applyBorder="1" applyAlignment="1"/>
    <xf numFmtId="0" fontId="1" fillId="0" borderId="153" xfId="0" applyFont="1" applyBorder="1" applyAlignment="1"/>
    <xf numFmtId="0" fontId="1" fillId="16" borderId="90" xfId="0" applyFont="1" applyFill="1" applyBorder="1"/>
    <xf numFmtId="0" fontId="1" fillId="0" borderId="8" xfId="0" applyFont="1" applyBorder="1" applyAlignment="1" applyProtection="1"/>
    <xf numFmtId="0" fontId="1" fillId="16" borderId="159" xfId="0" applyFont="1" applyFill="1" applyBorder="1" applyAlignment="1">
      <alignment horizontal="left"/>
    </xf>
    <xf numFmtId="0" fontId="1" fillId="0" borderId="93" xfId="0" applyFont="1" applyBorder="1" applyAlignment="1"/>
    <xf numFmtId="0" fontId="1" fillId="0" borderId="92" xfId="0" applyFont="1" applyBorder="1"/>
    <xf numFmtId="0" fontId="1" fillId="0" borderId="0" xfId="0" applyFont="1" applyBorder="1"/>
    <xf numFmtId="0" fontId="1" fillId="0" borderId="93" xfId="0" applyFont="1" applyBorder="1"/>
    <xf numFmtId="0" fontId="1" fillId="0" borderId="162" xfId="0" applyFont="1" applyBorder="1" applyAlignment="1"/>
    <xf numFmtId="0" fontId="1" fillId="0" borderId="162" xfId="0" applyFont="1" applyBorder="1" applyAlignment="1">
      <alignment horizontal="center" wrapText="1"/>
    </xf>
    <xf numFmtId="0" fontId="22" fillId="0" borderId="162" xfId="0" applyFont="1" applyFill="1" applyBorder="1" applyAlignment="1"/>
    <xf numFmtId="0" fontId="1" fillId="0" borderId="162" xfId="0" applyFont="1" applyFill="1" applyBorder="1" applyAlignment="1"/>
    <xf numFmtId="44" fontId="1" fillId="0" borderId="15" xfId="0" applyNumberFormat="1" applyFont="1" applyBorder="1" applyProtection="1">
      <protection locked="0"/>
    </xf>
    <xf numFmtId="44" fontId="1" fillId="0" borderId="7" xfId="0" applyNumberFormat="1" applyFont="1" applyBorder="1" applyProtection="1">
      <protection locked="0"/>
    </xf>
    <xf numFmtId="44" fontId="7" fillId="11" borderId="85" xfId="0" applyNumberFormat="1" applyFont="1" applyFill="1" applyBorder="1" applyProtection="1"/>
    <xf numFmtId="44" fontId="1" fillId="0" borderId="70" xfId="0" applyNumberFormat="1" applyFont="1" applyBorder="1" applyProtection="1">
      <protection locked="0"/>
    </xf>
    <xf numFmtId="0" fontId="1" fillId="0" borderId="0" xfId="4" applyFont="1" applyFill="1" applyAlignment="1">
      <alignment horizontal="center"/>
    </xf>
    <xf numFmtId="0" fontId="1" fillId="0" borderId="0" xfId="4" applyFont="1" applyFill="1" applyAlignment="1">
      <alignment horizontal="right"/>
    </xf>
    <xf numFmtId="44" fontId="1" fillId="2" borderId="48" xfId="0" applyNumberFormat="1" applyFont="1" applyFill="1" applyBorder="1"/>
    <xf numFmtId="0" fontId="1" fillId="0" borderId="0" xfId="0" applyFont="1" applyFill="1"/>
    <xf numFmtId="0" fontId="1" fillId="0" borderId="28" xfId="0" applyFont="1" applyBorder="1"/>
    <xf numFmtId="0" fontId="1" fillId="0" borderId="7" xfId="0" applyFont="1" applyBorder="1"/>
    <xf numFmtId="44" fontId="1" fillId="0" borderId="30" xfId="0" applyNumberFormat="1" applyFont="1" applyFill="1" applyBorder="1"/>
    <xf numFmtId="0" fontId="1" fillId="0" borderId="28" xfId="0" applyFont="1" applyBorder="1" applyProtection="1">
      <protection locked="0"/>
    </xf>
    <xf numFmtId="0" fontId="1" fillId="0" borderId="7" xfId="0" applyFont="1" applyBorder="1" applyProtection="1">
      <protection locked="0"/>
    </xf>
    <xf numFmtId="39" fontId="1" fillId="0" borderId="7" xfId="0" applyNumberFormat="1" applyFont="1" applyBorder="1" applyProtection="1">
      <protection locked="0"/>
    </xf>
    <xf numFmtId="44" fontId="1" fillId="0" borderId="30" xfId="0" applyNumberFormat="1" applyFont="1" applyFill="1" applyBorder="1" applyProtection="1"/>
    <xf numFmtId="0" fontId="1" fillId="0" borderId="7" xfId="0" applyFont="1" applyFill="1" applyBorder="1" applyAlignment="1" applyProtection="1">
      <alignment horizontal="right"/>
    </xf>
    <xf numFmtId="39" fontId="1" fillId="0" borderId="7" xfId="0" applyNumberFormat="1" applyFont="1" applyFill="1" applyBorder="1" applyAlignment="1" applyProtection="1">
      <alignment horizontal="right"/>
    </xf>
    <xf numFmtId="0" fontId="1" fillId="0" borderId="28" xfId="0" applyFont="1" applyFill="1" applyBorder="1" applyProtection="1"/>
    <xf numFmtId="0" fontId="1" fillId="0" borderId="7" xfId="0" applyFont="1" applyFill="1" applyBorder="1" applyProtection="1"/>
    <xf numFmtId="39" fontId="1" fillId="0" borderId="7" xfId="0" applyNumberFormat="1" applyFont="1" applyFill="1" applyBorder="1" applyProtection="1"/>
    <xf numFmtId="0" fontId="1" fillId="0" borderId="28" xfId="0" applyFont="1" applyFill="1" applyBorder="1" applyProtection="1">
      <protection locked="0"/>
    </xf>
    <xf numFmtId="0" fontId="1" fillId="0" borderId="7" xfId="0" applyFont="1" applyFill="1" applyBorder="1" applyProtection="1">
      <protection locked="0"/>
    </xf>
    <xf numFmtId="39" fontId="1" fillId="0" borderId="7" xfId="0" applyNumberFormat="1" applyFont="1" applyFill="1" applyBorder="1" applyProtection="1">
      <protection locked="0"/>
    </xf>
    <xf numFmtId="0" fontId="1" fillId="11" borderId="23" xfId="0" applyFont="1" applyFill="1" applyBorder="1"/>
    <xf numFmtId="0" fontId="1" fillId="11" borderId="4" xfId="0" applyFont="1" applyFill="1" applyBorder="1"/>
    <xf numFmtId="39" fontId="1" fillId="11" borderId="4" xfId="0" applyNumberFormat="1" applyFont="1" applyFill="1" applyBorder="1"/>
    <xf numFmtId="44" fontId="1" fillId="11" borderId="23" xfId="0" applyNumberFormat="1" applyFont="1" applyFill="1" applyBorder="1"/>
    <xf numFmtId="0" fontId="1" fillId="0" borderId="92" xfId="4" applyFont="1" applyFill="1" applyBorder="1" applyAlignment="1">
      <alignment horizontal="center"/>
    </xf>
  </cellXfs>
  <cellStyles count="7">
    <cellStyle name="Check Cell" xfId="1" builtinId="23"/>
    <cellStyle name="Currency" xfId="2" builtinId="4"/>
    <cellStyle name="Hyperlink" xfId="3" builtinId="8"/>
    <cellStyle name="Normal" xfId="0" builtinId="0"/>
    <cellStyle name="Normal_G-C #1" xfId="4" xr:uid="{00000000-0005-0000-0000-000004000000}"/>
    <cellStyle name="Normal_Sheet1 (2)" xfId="5" xr:uid="{00000000-0005-0000-0000-000005000000}"/>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1</xdr:col>
      <xdr:colOff>76200</xdr:colOff>
      <xdr:row>36</xdr:row>
      <xdr:rowOff>200025</xdr:rowOff>
    </xdr:to>
    <xdr:sp macro="" textlink="">
      <xdr:nvSpPr>
        <xdr:cNvPr id="4441" name="Text Box 3">
          <a:extLst>
            <a:ext uri="{FF2B5EF4-FFF2-40B4-BE49-F238E27FC236}">
              <a16:creationId xmlns:a16="http://schemas.microsoft.com/office/drawing/2014/main" id="{00000000-0008-0000-0000-000059110000}"/>
            </a:ext>
          </a:extLst>
        </xdr:cNvPr>
        <xdr:cNvSpPr txBox="1">
          <a:spLocks noChangeArrowheads="1"/>
        </xdr:cNvSpPr>
      </xdr:nvSpPr>
      <xdr:spPr bwMode="auto">
        <a:xfrm>
          <a:off x="723900" y="100584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57150</xdr:rowOff>
    </xdr:from>
    <xdr:to>
      <xdr:col>1</xdr:col>
      <xdr:colOff>1752600</xdr:colOff>
      <xdr:row>0</xdr:row>
      <xdr:rowOff>314325</xdr:rowOff>
    </xdr:to>
    <xdr:pic>
      <xdr:nvPicPr>
        <xdr:cNvPr id="15387" name="Picture 1">
          <a:extLst>
            <a:ext uri="{FF2B5EF4-FFF2-40B4-BE49-F238E27FC236}">
              <a16:creationId xmlns:a16="http://schemas.microsoft.com/office/drawing/2014/main" id="{00000000-0008-0000-0700-00001B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7150"/>
          <a:ext cx="1714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hyperlink" Target="../../../pd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66"/>
  <sheetViews>
    <sheetView tabSelected="1" showWhiteSpace="0" view="pageLayout" zoomScale="124" zoomScaleNormal="100" zoomScalePageLayoutView="124" workbookViewId="0">
      <selection activeCell="D17" sqref="D17"/>
    </sheetView>
  </sheetViews>
  <sheetFormatPr defaultRowHeight="12.75"/>
  <cols>
    <col min="1" max="1" width="14.28515625" customWidth="1"/>
    <col min="2" max="2" width="27.5703125" customWidth="1"/>
    <col min="3" max="3" width="16.85546875" customWidth="1"/>
    <col min="4" max="4" width="11.140625" customWidth="1"/>
    <col min="5" max="5" width="18.85546875" customWidth="1"/>
    <col min="6" max="6" width="18.140625" customWidth="1"/>
    <col min="7" max="7" width="8.5703125" customWidth="1"/>
    <col min="8" max="8" width="15.42578125" customWidth="1"/>
  </cols>
  <sheetData>
    <row r="1" spans="1:7" ht="16.5" customHeight="1" thickTop="1">
      <c r="A1" s="655" t="s">
        <v>0</v>
      </c>
      <c r="B1" s="656"/>
      <c r="C1" s="881"/>
      <c r="D1" s="881"/>
      <c r="E1" s="881"/>
      <c r="F1" s="881"/>
      <c r="G1" s="882"/>
    </row>
    <row r="2" spans="1:7" ht="14.25" customHeight="1">
      <c r="A2" s="657" t="s">
        <v>1</v>
      </c>
      <c r="B2" s="658"/>
      <c r="C2" s="658"/>
      <c r="D2" s="658"/>
      <c r="E2" s="658"/>
      <c r="F2" s="658"/>
      <c r="G2" s="659"/>
    </row>
    <row r="3" spans="1:7" ht="15" customHeight="1">
      <c r="A3" s="669" t="s">
        <v>2</v>
      </c>
      <c r="B3" s="670"/>
      <c r="C3" s="670"/>
      <c r="D3" s="670"/>
      <c r="E3" s="670"/>
      <c r="F3" s="670"/>
      <c r="G3" s="671"/>
    </row>
    <row r="4" spans="1:7" ht="16.5" customHeight="1" thickBot="1">
      <c r="A4" s="672" t="s">
        <v>3</v>
      </c>
      <c r="B4" s="673"/>
      <c r="C4" s="674"/>
      <c r="D4" s="674"/>
      <c r="E4" s="674"/>
      <c r="F4" s="674"/>
      <c r="G4" s="675"/>
    </row>
    <row r="5" spans="1:7" ht="17.25" customHeight="1" thickTop="1">
      <c r="A5" s="508" t="s">
        <v>4</v>
      </c>
      <c r="B5" s="515" t="str">
        <f>'Sched Value'!O5</f>
        <v>Add Contractor Name on SOV</v>
      </c>
      <c r="C5" s="5"/>
      <c r="D5" s="4" t="s">
        <v>5</v>
      </c>
      <c r="E5" s="660">
        <f>SUM('Sched Value'!C4:I4)</f>
        <v>1</v>
      </c>
      <c r="F5" s="660"/>
      <c r="G5" s="471"/>
    </row>
    <row r="6" spans="1:7" ht="13.5">
      <c r="A6" s="310" t="s">
        <v>6</v>
      </c>
      <c r="B6" s="118"/>
      <c r="C6" s="666" t="s">
        <v>7</v>
      </c>
      <c r="D6" s="667"/>
      <c r="E6" s="668" t="s">
        <v>8</v>
      </c>
      <c r="F6" s="668"/>
      <c r="G6" s="472"/>
    </row>
    <row r="7" spans="1:7" ht="13.5">
      <c r="A7" s="311"/>
      <c r="B7" s="118"/>
      <c r="C7" s="666" t="s">
        <v>9</v>
      </c>
      <c r="D7" s="667"/>
      <c r="E7" s="603">
        <f>SUM('Sched Value'!O4:R4)</f>
        <v>44013</v>
      </c>
      <c r="F7" s="116"/>
      <c r="G7" s="473"/>
    </row>
    <row r="8" spans="1:7" ht="13.5">
      <c r="A8" s="617" t="s">
        <v>10</v>
      </c>
      <c r="B8" s="513">
        <f>SUM('Sched Value'!J4:M5)</f>
        <v>2021</v>
      </c>
      <c r="C8" s="666" t="s">
        <v>11</v>
      </c>
      <c r="D8" s="667"/>
      <c r="E8" s="116">
        <v>42947</v>
      </c>
      <c r="F8" s="117"/>
      <c r="G8" s="474"/>
    </row>
    <row r="9" spans="1:7" ht="13.5">
      <c r="A9" s="310" t="s">
        <v>12</v>
      </c>
      <c r="B9" s="513" t="str">
        <f>'Sched Value'!C5</f>
        <v>Add Project # on SOV</v>
      </c>
      <c r="C9" s="666" t="s">
        <v>13</v>
      </c>
      <c r="D9" s="667"/>
      <c r="E9" s="28">
        <f>E11-E8</f>
        <v>28</v>
      </c>
      <c r="F9" s="20" t="s">
        <v>14</v>
      </c>
      <c r="G9" s="494"/>
    </row>
    <row r="10" spans="1:7" ht="13.5">
      <c r="A10" s="310" t="s">
        <v>15</v>
      </c>
      <c r="B10" s="661" t="str">
        <f>'Sched Value'!E5</f>
        <v>Add Project Name on SOV</v>
      </c>
      <c r="C10" s="666" t="s">
        <v>16</v>
      </c>
      <c r="D10" s="667"/>
      <c r="E10" s="116">
        <v>42931</v>
      </c>
      <c r="F10" s="321"/>
      <c r="G10" s="312"/>
    </row>
    <row r="11" spans="1:7" ht="13.5">
      <c r="A11" s="313"/>
      <c r="B11" s="662"/>
      <c r="C11" s="666" t="s">
        <v>17</v>
      </c>
      <c r="D11" s="667"/>
      <c r="E11" s="116">
        <v>42975</v>
      </c>
      <c r="F11" s="496"/>
      <c r="G11" s="312"/>
    </row>
    <row r="12" spans="1:7" ht="4.5" customHeight="1" thickBot="1">
      <c r="A12" s="653"/>
      <c r="B12" s="654"/>
      <c r="C12" s="654"/>
      <c r="D12" s="654"/>
      <c r="E12" s="654"/>
      <c r="F12" s="654"/>
      <c r="G12" s="475"/>
    </row>
    <row r="13" spans="1:7" ht="28.5" customHeight="1" thickTop="1" thickBot="1">
      <c r="A13" s="314"/>
      <c r="B13" s="56" t="s">
        <v>18</v>
      </c>
      <c r="C13" s="30"/>
      <c r="D13" s="31" t="s">
        <v>19</v>
      </c>
      <c r="E13" s="54" t="s">
        <v>20</v>
      </c>
      <c r="F13" s="55" t="s">
        <v>21</v>
      </c>
      <c r="G13" s="476"/>
    </row>
    <row r="14" spans="1:7" ht="18" customHeight="1">
      <c r="A14" s="310" t="s">
        <v>22</v>
      </c>
      <c r="B14" s="27" t="s">
        <v>23</v>
      </c>
      <c r="C14" s="883"/>
      <c r="D14" s="119">
        <v>0</v>
      </c>
      <c r="E14" s="501">
        <f>SUM('Sched Value'!C149)</f>
        <v>0</v>
      </c>
      <c r="F14" s="167">
        <f>'Sched Value'!C149</f>
        <v>0</v>
      </c>
      <c r="G14" s="495"/>
    </row>
    <row r="15" spans="1:7" ht="16.5" customHeight="1">
      <c r="A15" s="310" t="s">
        <v>22</v>
      </c>
      <c r="B15" s="1" t="s">
        <v>24</v>
      </c>
      <c r="C15" s="29" t="s">
        <v>25</v>
      </c>
      <c r="D15" s="32">
        <f>'CO Summary'!$C$26</f>
        <v>0</v>
      </c>
      <c r="E15" s="98">
        <f>'Sched Value'!D149</f>
        <v>0</v>
      </c>
      <c r="F15" s="100">
        <f>'Sched Value'!D149</f>
        <v>0</v>
      </c>
      <c r="G15" s="478"/>
    </row>
    <row r="16" spans="1:7" ht="17.25" customHeight="1">
      <c r="A16" s="310" t="s">
        <v>22</v>
      </c>
      <c r="B16" s="33" t="s">
        <v>24</v>
      </c>
      <c r="C16" s="29" t="s">
        <v>26</v>
      </c>
      <c r="D16" s="85"/>
      <c r="E16" s="91"/>
      <c r="F16" s="100">
        <f>'Sched Value'!E127</f>
        <v>0</v>
      </c>
      <c r="G16" s="478"/>
    </row>
    <row r="17" spans="1:13" ht="17.25" customHeight="1">
      <c r="A17" s="310" t="s">
        <v>22</v>
      </c>
      <c r="B17" s="36" t="s">
        <v>27</v>
      </c>
      <c r="C17" s="884"/>
      <c r="D17" s="37">
        <f>SUM(D14:D15)</f>
        <v>0</v>
      </c>
      <c r="E17" s="101">
        <f>SUM(E14:E16)</f>
        <v>0</v>
      </c>
      <c r="F17" s="102">
        <f>SUM(F14:F16)</f>
        <v>0</v>
      </c>
      <c r="G17" s="479"/>
    </row>
    <row r="18" spans="1:13" ht="18" customHeight="1">
      <c r="A18" s="310" t="s">
        <v>28</v>
      </c>
      <c r="B18" s="43" t="s">
        <v>29</v>
      </c>
      <c r="C18" s="44"/>
      <c r="D18" s="45">
        <f>D17-E9</f>
        <v>-28</v>
      </c>
      <c r="E18" s="885"/>
      <c r="F18" s="103" t="e">
        <f>'Sched Value'!O149</f>
        <v>#DIV/0!</v>
      </c>
      <c r="G18" s="478"/>
    </row>
    <row r="19" spans="1:13" ht="17.25" customHeight="1">
      <c r="A19" s="310" t="s">
        <v>30</v>
      </c>
      <c r="B19" s="27" t="s">
        <v>31</v>
      </c>
      <c r="C19" s="35" t="s">
        <v>32</v>
      </c>
      <c r="D19" s="84"/>
      <c r="E19" s="99">
        <f>'Sched Value'!J149</f>
        <v>0</v>
      </c>
      <c r="F19" s="99">
        <f>'Sched Value'!J149</f>
        <v>0</v>
      </c>
      <c r="G19" s="478"/>
    </row>
    <row r="20" spans="1:13" ht="17.25" customHeight="1">
      <c r="A20" s="310" t="s">
        <v>33</v>
      </c>
      <c r="B20" s="1" t="s">
        <v>34</v>
      </c>
      <c r="C20" s="29" t="s">
        <v>35</v>
      </c>
      <c r="D20" s="85"/>
      <c r="E20" s="100" t="e">
        <f>'Sched Value'!K149</f>
        <v>#DIV/0!</v>
      </c>
      <c r="F20" s="98" t="e">
        <f>'Sched Value'!K149</f>
        <v>#DIV/0!</v>
      </c>
      <c r="G20" s="480"/>
    </row>
    <row r="21" spans="1:13" ht="17.25" customHeight="1">
      <c r="A21" s="310" t="s">
        <v>36</v>
      </c>
      <c r="B21" s="1" t="s">
        <v>37</v>
      </c>
      <c r="C21" s="886"/>
      <c r="D21" s="85"/>
      <c r="E21" s="104">
        <f>'Sched Value'!L127</f>
        <v>0</v>
      </c>
      <c r="F21" s="100">
        <f>'Sched Value'!L127</f>
        <v>0</v>
      </c>
      <c r="G21" s="478"/>
    </row>
    <row r="22" spans="1:13" ht="15.75" customHeight="1">
      <c r="A22" s="887"/>
      <c r="B22" s="6"/>
      <c r="C22" s="51" t="s">
        <v>26</v>
      </c>
      <c r="D22" s="86"/>
      <c r="E22" s="105">
        <f>ABS(F16)</f>
        <v>0</v>
      </c>
      <c r="F22" s="92"/>
      <c r="G22" s="481"/>
    </row>
    <row r="23" spans="1:13" ht="18" customHeight="1">
      <c r="A23" s="310" t="s">
        <v>38</v>
      </c>
      <c r="B23" s="52" t="s">
        <v>39</v>
      </c>
      <c r="C23" s="53"/>
      <c r="D23" s="87"/>
      <c r="E23" s="106" t="e">
        <f>SUM(E19:E22)</f>
        <v>#DIV/0!</v>
      </c>
      <c r="F23" s="107" t="e">
        <f>SUM(F19:F21)</f>
        <v>#DIV/0!</v>
      </c>
      <c r="G23" s="482"/>
    </row>
    <row r="24" spans="1:13" ht="18" customHeight="1">
      <c r="A24" s="310" t="s">
        <v>40</v>
      </c>
      <c r="B24" s="27" t="s">
        <v>41</v>
      </c>
      <c r="C24" s="35" t="s">
        <v>42</v>
      </c>
      <c r="D24" s="84"/>
      <c r="E24" s="84"/>
      <c r="F24" s="99" t="e">
        <f>-'Sched Value'!P149</f>
        <v>#DIV/0!</v>
      </c>
      <c r="G24" s="478"/>
    </row>
    <row r="25" spans="1:13" ht="17.25" customHeight="1">
      <c r="A25" s="310" t="s">
        <v>40</v>
      </c>
      <c r="B25" s="33" t="s">
        <v>41</v>
      </c>
      <c r="C25" s="34" t="s">
        <v>43</v>
      </c>
      <c r="D25" s="88"/>
      <c r="E25" s="88"/>
      <c r="F25" s="223">
        <f>'Sched Value'!R149</f>
        <v>0</v>
      </c>
      <c r="G25" s="477"/>
    </row>
    <row r="26" spans="1:13" ht="16.5" customHeight="1">
      <c r="A26" s="313"/>
      <c r="B26" s="36" t="s">
        <v>44</v>
      </c>
      <c r="C26" s="884"/>
      <c r="D26" s="89"/>
      <c r="E26" s="89"/>
      <c r="F26" s="102" t="e">
        <f>F23+F24+F25</f>
        <v>#DIV/0!</v>
      </c>
      <c r="G26" s="479"/>
    </row>
    <row r="27" spans="1:13" ht="18.75" customHeight="1" thickBot="1">
      <c r="A27" s="313"/>
      <c r="B27" s="38" t="s">
        <v>45</v>
      </c>
      <c r="C27" s="888"/>
      <c r="D27" s="90"/>
      <c r="E27" s="90"/>
      <c r="F27" s="580">
        <v>0</v>
      </c>
      <c r="G27" s="483"/>
    </row>
    <row r="28" spans="1:13" ht="18" customHeight="1" thickBot="1">
      <c r="A28" s="313"/>
      <c r="B28" s="36" t="s">
        <v>46</v>
      </c>
      <c r="C28" s="889"/>
      <c r="D28" s="87"/>
      <c r="E28" s="93"/>
      <c r="F28" s="516" t="e">
        <f>F26-F27</f>
        <v>#DIV/0!</v>
      </c>
      <c r="G28" s="479"/>
    </row>
    <row r="29" spans="1:13" ht="41.25" customHeight="1" thickBot="1">
      <c r="A29" s="313"/>
      <c r="B29" s="663" t="s">
        <v>47</v>
      </c>
      <c r="C29" s="664"/>
      <c r="D29" s="665"/>
      <c r="E29" s="492" t="e">
        <f>E23/E17</f>
        <v>#DIV/0!</v>
      </c>
      <c r="F29" s="493" t="e">
        <f>F23/F17</f>
        <v>#DIV/0!</v>
      </c>
      <c r="G29" s="484"/>
      <c r="H29" s="651" t="s">
        <v>48</v>
      </c>
      <c r="I29" s="652"/>
      <c r="J29" s="652"/>
      <c r="K29" s="652"/>
      <c r="L29" s="652"/>
      <c r="M29" s="652"/>
    </row>
    <row r="30" spans="1:13" ht="5.25" customHeight="1" thickTop="1" thickBot="1">
      <c r="A30" s="680"/>
      <c r="B30" s="681"/>
      <c r="C30" s="681"/>
      <c r="D30" s="681"/>
      <c r="E30" s="681"/>
      <c r="F30" s="681"/>
      <c r="G30" s="485"/>
    </row>
    <row r="31" spans="1:13" ht="74.25" customHeight="1" thickTop="1">
      <c r="A31" s="497"/>
      <c r="B31" s="684" t="s">
        <v>49</v>
      </c>
      <c r="C31" s="685"/>
      <c r="D31" s="685"/>
      <c r="E31" s="685"/>
      <c r="F31" s="685"/>
      <c r="G31" s="486"/>
    </row>
    <row r="32" spans="1:13" ht="54" customHeight="1">
      <c r="A32" s="313"/>
      <c r="B32" s="120" t="s">
        <v>9</v>
      </c>
      <c r="C32" s="2"/>
      <c r="D32" s="677" t="s">
        <v>4</v>
      </c>
      <c r="E32" s="677"/>
      <c r="F32" s="677"/>
      <c r="G32" s="487"/>
      <c r="H32" s="498" t="s">
        <v>48</v>
      </c>
      <c r="I32" s="600"/>
      <c r="J32" s="600"/>
      <c r="K32" s="600"/>
      <c r="L32" s="600"/>
      <c r="M32" s="600"/>
    </row>
    <row r="33" spans="1:7" ht="33.75" customHeight="1">
      <c r="A33" s="313"/>
      <c r="B33" s="315" t="s">
        <v>50</v>
      </c>
      <c r="C33" s="316"/>
      <c r="D33" s="686" t="s">
        <v>51</v>
      </c>
      <c r="E33" s="686"/>
      <c r="F33" s="686"/>
      <c r="G33" s="488"/>
    </row>
    <row r="34" spans="1:7" ht="30.75" customHeight="1">
      <c r="A34" s="313"/>
      <c r="B34" s="121" t="s">
        <v>52</v>
      </c>
      <c r="C34" s="316"/>
      <c r="D34" s="687" t="s">
        <v>53</v>
      </c>
      <c r="E34" s="687"/>
      <c r="F34" s="687"/>
      <c r="G34" s="488"/>
    </row>
    <row r="35" spans="1:7" ht="12.75" customHeight="1" thickBot="1">
      <c r="A35" s="653"/>
      <c r="B35" s="654"/>
      <c r="C35" s="654"/>
      <c r="D35" s="654"/>
      <c r="E35" s="654"/>
      <c r="F35" s="654"/>
      <c r="G35" s="475"/>
    </row>
    <row r="36" spans="1:7" ht="73.5" customHeight="1" thickTop="1">
      <c r="A36" s="497"/>
      <c r="B36" s="890" t="s">
        <v>54</v>
      </c>
      <c r="C36" s="676"/>
      <c r="D36" s="676"/>
      <c r="E36" s="676"/>
      <c r="F36" s="676"/>
      <c r="G36" s="322"/>
    </row>
    <row r="37" spans="1:7" s="7" customFormat="1" ht="38.25" customHeight="1">
      <c r="A37" s="317"/>
      <c r="B37" s="290"/>
      <c r="C37" s="318"/>
      <c r="D37" s="682"/>
      <c r="E37" s="682"/>
      <c r="F37" s="682"/>
      <c r="G37" s="489"/>
    </row>
    <row r="38" spans="1:7" ht="14.25" thickBot="1">
      <c r="A38" s="319"/>
      <c r="B38" s="320" t="s">
        <v>9</v>
      </c>
      <c r="C38" s="320"/>
      <c r="D38" s="683" t="s">
        <v>55</v>
      </c>
      <c r="E38" s="683"/>
      <c r="F38" s="683"/>
      <c r="G38" s="490"/>
    </row>
    <row r="39" spans="1:7" ht="37.5" customHeight="1" thickTop="1">
      <c r="A39" s="619"/>
      <c r="B39" s="620"/>
      <c r="C39" s="620"/>
      <c r="D39" s="621"/>
      <c r="E39" s="621"/>
      <c r="F39" s="621"/>
      <c r="G39" s="622"/>
    </row>
    <row r="40" spans="1:7" ht="13.5">
      <c r="A40" s="319"/>
      <c r="B40" s="623" t="s">
        <v>9</v>
      </c>
      <c r="C40" s="3"/>
      <c r="D40" s="688" t="s">
        <v>56</v>
      </c>
      <c r="E40" s="688"/>
      <c r="F40" s="688"/>
      <c r="G40" s="490"/>
    </row>
    <row r="41" spans="1:7" ht="30.75" customHeight="1">
      <c r="A41" s="319"/>
      <c r="B41" s="320"/>
      <c r="C41" s="320"/>
      <c r="D41" s="618"/>
      <c r="E41" s="618"/>
      <c r="F41" s="618"/>
      <c r="G41" s="490"/>
    </row>
    <row r="42" spans="1:7" ht="13.5">
      <c r="A42" s="319"/>
      <c r="B42" s="623" t="s">
        <v>57</v>
      </c>
      <c r="D42" s="625" t="s">
        <v>58</v>
      </c>
      <c r="E42" s="626"/>
      <c r="F42" s="601"/>
      <c r="G42" s="490"/>
    </row>
    <row r="43" spans="1:7" ht="27.75" customHeight="1">
      <c r="A43" s="319"/>
      <c r="B43" s="320"/>
      <c r="C43" s="320"/>
      <c r="D43" s="618"/>
      <c r="E43" s="618"/>
      <c r="F43" s="618"/>
      <c r="G43" s="490"/>
    </row>
    <row r="44" spans="1:7" ht="13.5">
      <c r="A44" s="319"/>
      <c r="B44" s="623" t="s">
        <v>9</v>
      </c>
      <c r="C44" s="624"/>
      <c r="D44" s="891" t="s">
        <v>59</v>
      </c>
      <c r="E44" s="892"/>
      <c r="F44" s="892"/>
      <c r="G44" s="490"/>
    </row>
    <row r="45" spans="1:7" ht="3" customHeight="1">
      <c r="A45" s="319"/>
      <c r="B45" s="320"/>
      <c r="C45" s="320"/>
      <c r="D45" s="618"/>
      <c r="E45" s="618"/>
      <c r="F45" s="618"/>
      <c r="G45" s="490"/>
    </row>
    <row r="46" spans="1:7" ht="4.5" customHeight="1" thickBot="1">
      <c r="A46" s="678"/>
      <c r="B46" s="679"/>
      <c r="C46" s="679"/>
      <c r="D46" s="679"/>
      <c r="E46" s="679"/>
      <c r="F46" s="679"/>
      <c r="G46" s="491"/>
    </row>
    <row r="47" spans="1:7" ht="13.5" thickTop="1">
      <c r="A47" s="624"/>
      <c r="B47" s="624"/>
      <c r="C47" s="624"/>
      <c r="D47" s="624"/>
      <c r="E47" s="624"/>
      <c r="F47" s="624"/>
      <c r="G47" s="624"/>
    </row>
    <row r="48" spans="1:7">
      <c r="A48" s="595" t="s">
        <v>60</v>
      </c>
      <c r="B48" s="595"/>
      <c r="C48" s="624"/>
      <c r="D48" s="624"/>
      <c r="E48" s="624"/>
      <c r="F48" s="624"/>
      <c r="G48" s="624"/>
    </row>
    <row r="49" spans="1:7">
      <c r="A49" s="624"/>
      <c r="B49" s="624"/>
      <c r="C49" s="624"/>
      <c r="D49" s="624"/>
      <c r="E49" s="624"/>
      <c r="F49" s="624"/>
      <c r="G49" s="624"/>
    </row>
    <row r="50" spans="1:7">
      <c r="A50" s="624"/>
      <c r="B50" s="624"/>
      <c r="C50" s="624"/>
      <c r="D50" s="624"/>
      <c r="E50" s="624"/>
      <c r="F50" s="624"/>
      <c r="G50" s="624"/>
    </row>
    <row r="51" spans="1:7">
      <c r="A51" s="624"/>
      <c r="B51" s="624"/>
      <c r="C51" s="624"/>
      <c r="D51" s="624"/>
      <c r="E51" s="624"/>
      <c r="F51" s="624"/>
      <c r="G51" s="624"/>
    </row>
    <row r="52" spans="1:7">
      <c r="A52" s="624"/>
      <c r="B52" s="624"/>
      <c r="C52" s="624"/>
      <c r="D52" s="624"/>
      <c r="E52" s="624"/>
      <c r="F52" s="624"/>
      <c r="G52" s="624"/>
    </row>
    <row r="53" spans="1:7">
      <c r="A53" s="624"/>
      <c r="B53" s="624"/>
      <c r="C53" s="624"/>
      <c r="D53" s="624"/>
      <c r="E53" s="624"/>
      <c r="F53" s="624"/>
      <c r="G53" s="624"/>
    </row>
    <row r="54" spans="1:7">
      <c r="A54" s="624"/>
      <c r="B54" s="624"/>
      <c r="C54" s="624"/>
      <c r="D54" s="624"/>
      <c r="E54" s="624"/>
      <c r="F54" s="624"/>
      <c r="G54" s="624"/>
    </row>
    <row r="55" spans="1:7">
      <c r="A55" s="624"/>
      <c r="B55" s="624"/>
      <c r="C55" s="624"/>
      <c r="D55" s="624"/>
      <c r="E55" s="624"/>
      <c r="F55" s="624"/>
      <c r="G55" s="624"/>
    </row>
    <row r="56" spans="1:7">
      <c r="A56" s="624"/>
      <c r="B56" s="624"/>
      <c r="C56" s="624"/>
      <c r="D56" s="624"/>
      <c r="E56" s="624"/>
      <c r="F56" s="624"/>
      <c r="G56" s="624"/>
    </row>
    <row r="57" spans="1:7">
      <c r="A57" s="624"/>
      <c r="B57" s="624"/>
      <c r="C57" s="624"/>
      <c r="D57" s="624"/>
      <c r="E57" s="624"/>
      <c r="F57" s="624"/>
      <c r="G57" s="624"/>
    </row>
    <row r="58" spans="1:7">
      <c r="A58" s="624"/>
      <c r="B58" s="624"/>
      <c r="C58" s="624"/>
      <c r="D58" s="624"/>
      <c r="E58" s="624"/>
      <c r="F58" s="624"/>
      <c r="G58" s="624"/>
    </row>
    <row r="59" spans="1:7">
      <c r="A59" s="624"/>
      <c r="B59" s="624"/>
      <c r="C59" s="624"/>
      <c r="D59" s="624"/>
      <c r="E59" s="624"/>
      <c r="F59" s="624"/>
      <c r="G59" s="624"/>
    </row>
    <row r="60" spans="1:7">
      <c r="A60" s="624"/>
      <c r="B60" s="624"/>
      <c r="C60" s="624"/>
      <c r="F60" s="624"/>
      <c r="G60" s="624"/>
    </row>
    <row r="61" spans="1:7">
      <c r="A61" s="624"/>
      <c r="B61" s="624"/>
      <c r="C61" s="624"/>
    </row>
    <row r="62" spans="1:7">
      <c r="A62" s="624"/>
      <c r="B62" s="624"/>
      <c r="C62" s="624"/>
    </row>
    <row r="63" spans="1:7">
      <c r="A63" s="624"/>
      <c r="B63" s="624"/>
      <c r="C63" s="624"/>
    </row>
    <row r="64" spans="1:7">
      <c r="A64" s="624"/>
      <c r="B64" s="624"/>
      <c r="C64" s="624"/>
    </row>
    <row r="65" spans="1:3">
      <c r="A65" s="624"/>
      <c r="B65" s="624"/>
      <c r="C65" s="624"/>
    </row>
    <row r="66" spans="1:3">
      <c r="A66" s="624"/>
      <c r="B66" s="624"/>
      <c r="C66" s="624"/>
    </row>
  </sheetData>
  <customSheetViews>
    <customSheetView guid="{B166EF7C-5BCB-4BCF-A454-CAF17A511715}" showPageBreaks="1" fitToPage="1" printArea="1" showRuler="0" topLeftCell="A13">
      <selection activeCell="E21" sqref="E21"/>
      <pageMargins left="0" right="0" top="0" bottom="0" header="0" footer="0"/>
      <pageSetup scale="80" orientation="portrait" horizontalDpi="300" verticalDpi="300" r:id="rId1"/>
      <headerFooter alignWithMargins="0">
        <oddFooter>&amp;L&amp;"Book Antiqua,Regular"FPC REVISED: MARCH 22, 2006</oddFooter>
      </headerFooter>
    </customSheetView>
  </customSheetViews>
  <mergeCells count="28">
    <mergeCell ref="C7:D7"/>
    <mergeCell ref="C8:D8"/>
    <mergeCell ref="C9:D9"/>
    <mergeCell ref="D40:F40"/>
    <mergeCell ref="A35:F35"/>
    <mergeCell ref="A46:F46"/>
    <mergeCell ref="A30:F30"/>
    <mergeCell ref="D37:F37"/>
    <mergeCell ref="D38:F38"/>
    <mergeCell ref="B31:F31"/>
    <mergeCell ref="D33:F33"/>
    <mergeCell ref="D34:F34"/>
    <mergeCell ref="D44:F44"/>
    <mergeCell ref="H29:M29"/>
    <mergeCell ref="A12:F12"/>
    <mergeCell ref="A1:G1"/>
    <mergeCell ref="A2:G2"/>
    <mergeCell ref="E5:F5"/>
    <mergeCell ref="B10:B11"/>
    <mergeCell ref="B29:D29"/>
    <mergeCell ref="C11:D11"/>
    <mergeCell ref="E6:F6"/>
    <mergeCell ref="A3:G3"/>
    <mergeCell ref="A4:G4"/>
    <mergeCell ref="C10:D10"/>
    <mergeCell ref="B36:F36"/>
    <mergeCell ref="C6:D6"/>
    <mergeCell ref="D32:F32"/>
  </mergeCells>
  <phoneticPr fontId="0" type="noConversion"/>
  <pageMargins left="0.95" right="0.7" top="0.75" bottom="0.75" header="0.3" footer="0.3"/>
  <pageSetup scale="50" orientation="portrait" horizontalDpi="300" verticalDpi="300" r:id="rId2"/>
  <headerFooter alignWithMargins="0">
    <oddFooter>&amp;LPDC Revised July 2017</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view="pageLayout" zoomScaleNormal="100" workbookViewId="0">
      <selection activeCell="I4" sqref="I4:K4"/>
    </sheetView>
  </sheetViews>
  <sheetFormatPr defaultRowHeight="12.75"/>
  <cols>
    <col min="1" max="1" width="13.140625" customWidth="1"/>
    <col min="2" max="2" width="48.140625" customWidth="1"/>
    <col min="3" max="3" width="9.42578125" customWidth="1"/>
    <col min="4" max="4" width="12.85546875" customWidth="1"/>
    <col min="5" max="5" width="13.5703125" customWidth="1"/>
    <col min="6" max="7" width="12.85546875" customWidth="1"/>
    <col min="8" max="8" width="11.85546875" customWidth="1"/>
    <col min="9" max="9" width="12.28515625" customWidth="1"/>
    <col min="10" max="10" width="13.140625" customWidth="1"/>
    <col min="11" max="11" width="12.85546875" customWidth="1"/>
  </cols>
  <sheetData>
    <row r="1" spans="1:11" ht="6" customHeight="1" thickTop="1">
      <c r="A1" s="893" t="s">
        <v>48</v>
      </c>
      <c r="B1" s="581"/>
      <c r="C1" s="581"/>
      <c r="D1" s="581"/>
      <c r="E1" s="581"/>
      <c r="F1" s="581"/>
      <c r="G1" s="581"/>
      <c r="H1" s="581"/>
      <c r="I1" s="581"/>
      <c r="J1" s="581"/>
      <c r="K1" s="582" t="s">
        <v>48</v>
      </c>
    </row>
    <row r="2" spans="1:11" ht="16.5">
      <c r="A2" s="697" t="s">
        <v>61</v>
      </c>
      <c r="B2" s="698"/>
      <c r="C2" s="695"/>
      <c r="D2" s="695"/>
      <c r="E2" s="694" t="s">
        <v>1</v>
      </c>
      <c r="F2" s="695"/>
      <c r="G2" s="695"/>
      <c r="H2" s="695"/>
      <c r="I2" s="695"/>
      <c r="J2" s="695"/>
      <c r="K2" s="696"/>
    </row>
    <row r="3" spans="1:11" ht="16.5">
      <c r="A3" s="691" t="s">
        <v>62</v>
      </c>
      <c r="B3" s="692"/>
      <c r="C3" s="692"/>
      <c r="D3" s="692"/>
      <c r="E3" s="692"/>
      <c r="F3" s="692"/>
      <c r="G3" s="692"/>
      <c r="H3" s="692"/>
      <c r="I3" s="692"/>
      <c r="J3" s="692"/>
      <c r="K3" s="693"/>
    </row>
    <row r="4" spans="1:11" ht="35.25" customHeight="1">
      <c r="A4" s="324" t="s">
        <v>5</v>
      </c>
      <c r="B4" s="512">
        <f>SUM('Sched Value'!C4:I4)</f>
        <v>1</v>
      </c>
      <c r="C4" s="700"/>
      <c r="D4" s="667"/>
      <c r="E4" s="667"/>
      <c r="F4" s="667"/>
      <c r="G4" s="600"/>
      <c r="H4" s="599" t="s">
        <v>9</v>
      </c>
      <c r="I4" s="699">
        <f>SUM('Cert Part Pay'!E7)</f>
        <v>44013</v>
      </c>
      <c r="J4" s="689"/>
      <c r="K4" s="690"/>
    </row>
    <row r="5" spans="1:11" ht="13.5">
      <c r="A5" s="324" t="s">
        <v>63</v>
      </c>
      <c r="B5" s="511" t="str">
        <f>'Sched Value'!C5</f>
        <v>Add Project # on SOV</v>
      </c>
      <c r="C5" s="667"/>
      <c r="D5" s="667"/>
      <c r="E5" s="667"/>
      <c r="F5" s="667"/>
      <c r="G5" s="600"/>
      <c r="H5" s="599" t="s">
        <v>4</v>
      </c>
      <c r="I5" s="894" t="str">
        <f>'Sched Value'!O5</f>
        <v>Add Contractor Name on SOV</v>
      </c>
      <c r="J5" s="689"/>
      <c r="K5" s="690"/>
    </row>
    <row r="6" spans="1:11" ht="8.25" customHeight="1" thickBot="1">
      <c r="A6" s="653"/>
      <c r="B6" s="654"/>
      <c r="C6" s="654"/>
      <c r="D6" s="654"/>
      <c r="E6" s="654"/>
      <c r="F6" s="654"/>
      <c r="G6" s="600"/>
      <c r="H6" s="19"/>
      <c r="I6" s="19"/>
      <c r="J6" s="19"/>
      <c r="K6" s="322"/>
    </row>
    <row r="7" spans="1:11" ht="13.5" customHeight="1" thickTop="1">
      <c r="A7" s="710" t="s">
        <v>64</v>
      </c>
      <c r="B7" s="895"/>
      <c r="C7" s="704" t="s">
        <v>25</v>
      </c>
      <c r="D7" s="711"/>
      <c r="E7" s="712"/>
      <c r="F7" s="713" t="s">
        <v>65</v>
      </c>
      <c r="G7" s="602"/>
      <c r="H7" s="704" t="s">
        <v>66</v>
      </c>
      <c r="I7" s="705"/>
      <c r="J7" s="706" t="s">
        <v>67</v>
      </c>
      <c r="K7" s="707"/>
    </row>
    <row r="8" spans="1:11" ht="13.5">
      <c r="A8" s="583" t="s">
        <v>68</v>
      </c>
      <c r="B8" s="584" t="s">
        <v>69</v>
      </c>
      <c r="C8" s="585" t="s">
        <v>19</v>
      </c>
      <c r="D8" s="586" t="s">
        <v>70</v>
      </c>
      <c r="E8" s="587" t="s">
        <v>71</v>
      </c>
      <c r="F8" s="714"/>
      <c r="G8" s="588" t="s">
        <v>72</v>
      </c>
      <c r="H8" s="589" t="s">
        <v>70</v>
      </c>
      <c r="I8" s="590" t="s">
        <v>71</v>
      </c>
      <c r="J8" s="591" t="s">
        <v>70</v>
      </c>
      <c r="K8" s="592" t="s">
        <v>71</v>
      </c>
    </row>
    <row r="9" spans="1:11">
      <c r="A9" s="325"/>
      <c r="B9" s="122"/>
      <c r="C9" s="123">
        <v>0</v>
      </c>
      <c r="D9" s="124">
        <v>0</v>
      </c>
      <c r="E9" s="124">
        <v>0</v>
      </c>
      <c r="F9" s="172">
        <v>0</v>
      </c>
      <c r="G9" s="171">
        <v>0</v>
      </c>
      <c r="H9" s="125">
        <v>0</v>
      </c>
      <c r="I9" s="124">
        <v>0</v>
      </c>
      <c r="J9" s="170">
        <v>0</v>
      </c>
      <c r="K9" s="326">
        <v>0</v>
      </c>
    </row>
    <row r="10" spans="1:11">
      <c r="A10" s="327"/>
      <c r="B10" s="126"/>
      <c r="C10" s="127">
        <v>0</v>
      </c>
      <c r="D10" s="128">
        <v>0</v>
      </c>
      <c r="E10" s="128">
        <v>0</v>
      </c>
      <c r="F10" s="129">
        <v>0</v>
      </c>
      <c r="G10" s="168">
        <v>0</v>
      </c>
      <c r="H10" s="129">
        <v>0</v>
      </c>
      <c r="I10" s="128">
        <v>0</v>
      </c>
      <c r="J10" s="129">
        <v>0</v>
      </c>
      <c r="K10" s="328">
        <v>0</v>
      </c>
    </row>
    <row r="11" spans="1:11">
      <c r="A11" s="327"/>
      <c r="B11" s="130"/>
      <c r="C11" s="127">
        <v>0</v>
      </c>
      <c r="D11" s="128">
        <v>0</v>
      </c>
      <c r="E11" s="128">
        <v>0</v>
      </c>
      <c r="F11" s="129">
        <v>0</v>
      </c>
      <c r="G11" s="168">
        <v>0</v>
      </c>
      <c r="H11" s="129">
        <v>0</v>
      </c>
      <c r="I11" s="128">
        <v>0</v>
      </c>
      <c r="J11" s="129">
        <v>0</v>
      </c>
      <c r="K11" s="328">
        <v>0</v>
      </c>
    </row>
    <row r="12" spans="1:11">
      <c r="A12" s="327"/>
      <c r="B12" s="130"/>
      <c r="C12" s="127">
        <v>0</v>
      </c>
      <c r="D12" s="128">
        <v>0</v>
      </c>
      <c r="E12" s="128">
        <v>0</v>
      </c>
      <c r="F12" s="129">
        <v>0</v>
      </c>
      <c r="G12" s="168">
        <v>0</v>
      </c>
      <c r="H12" s="129">
        <v>0</v>
      </c>
      <c r="I12" s="128">
        <v>0</v>
      </c>
      <c r="J12" s="129">
        <v>0</v>
      </c>
      <c r="K12" s="329">
        <v>0</v>
      </c>
    </row>
    <row r="13" spans="1:11">
      <c r="A13" s="327"/>
      <c r="B13" s="130"/>
      <c r="C13" s="127">
        <v>0</v>
      </c>
      <c r="D13" s="128">
        <v>0</v>
      </c>
      <c r="E13" s="128">
        <v>0</v>
      </c>
      <c r="F13" s="129">
        <v>0</v>
      </c>
      <c r="G13" s="168">
        <v>0</v>
      </c>
      <c r="H13" s="129">
        <v>0</v>
      </c>
      <c r="I13" s="128">
        <v>0</v>
      </c>
      <c r="J13" s="129">
        <v>0</v>
      </c>
      <c r="K13" s="329">
        <v>0</v>
      </c>
    </row>
    <row r="14" spans="1:11">
      <c r="A14" s="327"/>
      <c r="B14" s="130"/>
      <c r="C14" s="127">
        <v>0</v>
      </c>
      <c r="D14" s="128">
        <v>0</v>
      </c>
      <c r="E14" s="128">
        <v>0</v>
      </c>
      <c r="F14" s="129">
        <v>0</v>
      </c>
      <c r="G14" s="128">
        <v>0</v>
      </c>
      <c r="H14" s="129">
        <v>0</v>
      </c>
      <c r="I14" s="128">
        <v>0</v>
      </c>
      <c r="J14" s="128">
        <v>0</v>
      </c>
      <c r="K14" s="329">
        <v>0</v>
      </c>
    </row>
    <row r="15" spans="1:11">
      <c r="A15" s="327"/>
      <c r="B15" s="130"/>
      <c r="C15" s="127">
        <v>0</v>
      </c>
      <c r="D15" s="128">
        <v>0</v>
      </c>
      <c r="E15" s="128">
        <v>0</v>
      </c>
      <c r="F15" s="129">
        <v>0</v>
      </c>
      <c r="G15" s="128">
        <v>0</v>
      </c>
      <c r="H15" s="129">
        <v>0</v>
      </c>
      <c r="I15" s="128">
        <v>0</v>
      </c>
      <c r="J15" s="128">
        <v>0</v>
      </c>
      <c r="K15" s="329">
        <v>0</v>
      </c>
    </row>
    <row r="16" spans="1:11">
      <c r="A16" s="327"/>
      <c r="B16" s="130"/>
      <c r="C16" s="127">
        <v>0</v>
      </c>
      <c r="D16" s="128">
        <v>0</v>
      </c>
      <c r="E16" s="128">
        <v>0</v>
      </c>
      <c r="F16" s="129">
        <v>0</v>
      </c>
      <c r="G16" s="128">
        <v>0</v>
      </c>
      <c r="H16" s="129">
        <v>0</v>
      </c>
      <c r="I16" s="128">
        <v>0</v>
      </c>
      <c r="J16" s="128">
        <v>0</v>
      </c>
      <c r="K16" s="329">
        <v>0</v>
      </c>
    </row>
    <row r="17" spans="1:11">
      <c r="A17" s="327"/>
      <c r="B17" s="130"/>
      <c r="C17" s="127">
        <v>0</v>
      </c>
      <c r="D17" s="128">
        <v>0</v>
      </c>
      <c r="E17" s="128">
        <v>0</v>
      </c>
      <c r="F17" s="129">
        <v>0</v>
      </c>
      <c r="G17" s="128">
        <v>0</v>
      </c>
      <c r="H17" s="129">
        <v>0</v>
      </c>
      <c r="I17" s="128">
        <v>0</v>
      </c>
      <c r="J17" s="128">
        <v>0</v>
      </c>
      <c r="K17" s="329">
        <v>0</v>
      </c>
    </row>
    <row r="18" spans="1:11">
      <c r="A18" s="327"/>
      <c r="B18" s="130"/>
      <c r="C18" s="127">
        <v>0</v>
      </c>
      <c r="D18" s="128">
        <v>0</v>
      </c>
      <c r="E18" s="128">
        <v>0</v>
      </c>
      <c r="F18" s="129">
        <v>0</v>
      </c>
      <c r="G18" s="128">
        <v>0</v>
      </c>
      <c r="H18" s="129">
        <v>0</v>
      </c>
      <c r="I18" s="128">
        <v>0</v>
      </c>
      <c r="J18" s="128">
        <v>0</v>
      </c>
      <c r="K18" s="329">
        <v>0</v>
      </c>
    </row>
    <row r="19" spans="1:11">
      <c r="A19" s="327"/>
      <c r="B19" s="130"/>
      <c r="C19" s="127">
        <v>0</v>
      </c>
      <c r="D19" s="128">
        <v>0</v>
      </c>
      <c r="E19" s="128">
        <v>0</v>
      </c>
      <c r="F19" s="129">
        <v>0</v>
      </c>
      <c r="G19" s="128">
        <v>0</v>
      </c>
      <c r="H19" s="129">
        <v>0</v>
      </c>
      <c r="I19" s="128">
        <v>0</v>
      </c>
      <c r="J19" s="128">
        <v>0</v>
      </c>
      <c r="K19" s="329">
        <v>0</v>
      </c>
    </row>
    <row r="20" spans="1:11">
      <c r="A20" s="327"/>
      <c r="B20" s="130"/>
      <c r="C20" s="127">
        <v>0</v>
      </c>
      <c r="D20" s="128">
        <v>0</v>
      </c>
      <c r="E20" s="128">
        <v>0</v>
      </c>
      <c r="F20" s="129">
        <v>0</v>
      </c>
      <c r="G20" s="168">
        <v>0</v>
      </c>
      <c r="H20" s="129">
        <v>0</v>
      </c>
      <c r="I20" s="128">
        <v>0</v>
      </c>
      <c r="J20" s="129">
        <v>0</v>
      </c>
      <c r="K20" s="329">
        <v>0</v>
      </c>
    </row>
    <row r="21" spans="1:11">
      <c r="A21" s="327"/>
      <c r="B21" s="130"/>
      <c r="C21" s="127">
        <v>0</v>
      </c>
      <c r="D21" s="128">
        <v>0</v>
      </c>
      <c r="E21" s="128">
        <v>0</v>
      </c>
      <c r="F21" s="129">
        <v>0</v>
      </c>
      <c r="G21" s="168">
        <v>0</v>
      </c>
      <c r="H21" s="129">
        <v>0</v>
      </c>
      <c r="I21" s="128">
        <v>0</v>
      </c>
      <c r="J21" s="129">
        <v>0</v>
      </c>
      <c r="K21" s="329">
        <v>0</v>
      </c>
    </row>
    <row r="22" spans="1:11">
      <c r="A22" s="327"/>
      <c r="B22" s="130"/>
      <c r="C22" s="127">
        <v>0</v>
      </c>
      <c r="D22" s="128">
        <v>0</v>
      </c>
      <c r="E22" s="128">
        <v>0</v>
      </c>
      <c r="F22" s="129">
        <v>0</v>
      </c>
      <c r="G22" s="168">
        <v>0</v>
      </c>
      <c r="H22" s="129">
        <v>0</v>
      </c>
      <c r="I22" s="128">
        <v>0</v>
      </c>
      <c r="J22" s="129">
        <v>0</v>
      </c>
      <c r="K22" s="329">
        <v>0</v>
      </c>
    </row>
    <row r="23" spans="1:11">
      <c r="A23" s="327"/>
      <c r="B23" s="130"/>
      <c r="C23" s="127">
        <v>0</v>
      </c>
      <c r="D23" s="128">
        <v>0</v>
      </c>
      <c r="E23" s="128">
        <v>0</v>
      </c>
      <c r="F23" s="129">
        <v>0</v>
      </c>
      <c r="G23" s="168">
        <v>0</v>
      </c>
      <c r="H23" s="129">
        <v>0</v>
      </c>
      <c r="I23" s="128">
        <v>0</v>
      </c>
      <c r="J23" s="129">
        <v>0</v>
      </c>
      <c r="K23" s="329">
        <v>0</v>
      </c>
    </row>
    <row r="24" spans="1:11">
      <c r="A24" s="330"/>
      <c r="B24" s="131"/>
      <c r="C24" s="132">
        <v>0</v>
      </c>
      <c r="D24" s="133">
        <v>0</v>
      </c>
      <c r="E24" s="133">
        <v>0</v>
      </c>
      <c r="F24" s="134">
        <v>0</v>
      </c>
      <c r="G24" s="169">
        <v>0</v>
      </c>
      <c r="H24" s="134">
        <v>0</v>
      </c>
      <c r="I24" s="133">
        <v>0</v>
      </c>
      <c r="J24" s="134">
        <v>0</v>
      </c>
      <c r="K24" s="331">
        <v>0</v>
      </c>
    </row>
    <row r="25" spans="1:11" ht="13.5" thickBot="1">
      <c r="A25" s="332"/>
      <c r="B25" s="61" t="s">
        <v>73</v>
      </c>
      <c r="C25" s="80"/>
      <c r="D25" s="62">
        <f>SUM(D9:D24)</f>
        <v>0</v>
      </c>
      <c r="E25" s="63">
        <f>SUM(E9:E24)</f>
        <v>0</v>
      </c>
      <c r="F25" s="81"/>
      <c r="G25" s="81"/>
      <c r="H25" s="64">
        <f>SUM(H9:H24)</f>
        <v>0</v>
      </c>
      <c r="I25" s="63">
        <f>SUM(I9:I24)</f>
        <v>0</v>
      </c>
      <c r="J25" s="65">
        <f>SUM(J9:J24)</f>
        <v>0</v>
      </c>
      <c r="K25" s="333">
        <f>SUM(K9:K24)</f>
        <v>0</v>
      </c>
    </row>
    <row r="26" spans="1:11" ht="13.5" thickBot="1">
      <c r="A26" s="334"/>
      <c r="B26" s="57" t="s">
        <v>74</v>
      </c>
      <c r="C26" s="593">
        <f>SUM(C9:C24)</f>
        <v>0</v>
      </c>
      <c r="D26" s="702">
        <f>D25+E25</f>
        <v>0</v>
      </c>
      <c r="E26" s="709"/>
      <c r="F26" s="594">
        <f>SUM(F9:F24)</f>
        <v>0</v>
      </c>
      <c r="G26" s="594">
        <f>SUM(G9:G24)</f>
        <v>0</v>
      </c>
      <c r="H26" s="702">
        <f>H25+I25</f>
        <v>0</v>
      </c>
      <c r="I26" s="703"/>
      <c r="J26" s="702">
        <f>J25+K25</f>
        <v>0</v>
      </c>
      <c r="K26" s="708"/>
    </row>
    <row r="27" spans="1:11" ht="16.5" customHeight="1">
      <c r="A27" s="701" t="s">
        <v>75</v>
      </c>
      <c r="B27" s="859"/>
      <c r="C27" s="859"/>
      <c r="D27" s="859"/>
      <c r="E27" s="859"/>
      <c r="F27" s="859"/>
      <c r="G27" s="859"/>
      <c r="H27" s="859"/>
      <c r="I27" s="859"/>
      <c r="J27" s="859"/>
      <c r="K27" s="896"/>
    </row>
    <row r="28" spans="1:11">
      <c r="A28" s="897" t="s">
        <v>76</v>
      </c>
      <c r="B28" s="898"/>
      <c r="C28" s="898"/>
      <c r="D28" s="898"/>
      <c r="E28" s="898"/>
      <c r="F28" s="898"/>
      <c r="G28" s="898"/>
      <c r="H28" s="898"/>
      <c r="I28" s="898"/>
      <c r="J28" s="898"/>
      <c r="K28" s="899"/>
    </row>
    <row r="29" spans="1:11" ht="13.5" thickBot="1">
      <c r="A29" s="335" t="s">
        <v>77</v>
      </c>
      <c r="B29" s="336"/>
      <c r="C29" s="336"/>
      <c r="D29" s="336"/>
      <c r="E29" s="336"/>
      <c r="F29" s="336"/>
      <c r="G29" s="336"/>
      <c r="H29" s="336"/>
      <c r="I29" s="336"/>
      <c r="J29" s="336"/>
      <c r="K29" s="323"/>
    </row>
    <row r="30" spans="1:11" ht="13.5" thickTop="1"/>
    <row r="34" spans="8:8">
      <c r="H34" s="610"/>
    </row>
  </sheetData>
  <sheetProtection algorithmName="SHA-512" hashValue="MJJeBtxMhhVZ0dkBZR0srviVxd0woa/0fbC1e7WrRw/MQhTY/Z/V4oKH4fOFTcAmBU4cV0OCzZr9+DOka98BBQ==" saltValue="EhJ9OQy31l152dg1d+QMOQ==" spinCount="100000" sheet="1" objects="1" scenarios="1"/>
  <customSheetViews>
    <customSheetView guid="{B166EF7C-5BCB-4BCF-A454-CAF17A511715}" showPageBreaks="1" fitToPage="1" printArea="1" showRuler="0" topLeftCell="A28">
      <selection activeCell="G9" sqref="G9"/>
      <pageMargins left="0" right="0" top="0" bottom="0" header="0" footer="0"/>
      <pageSetup scale="66" orientation="landscape" horizontalDpi="300" verticalDpi="300" r:id="rId1"/>
      <headerFooter alignWithMargins="0">
        <oddFooter>&amp;L&amp;"Book Antiqua,Regular"FPC REVISED: MARCH 22, 2006</oddFooter>
      </headerFooter>
    </customSheetView>
  </customSheetViews>
  <mergeCells count="16">
    <mergeCell ref="A27:K27"/>
    <mergeCell ref="H26:I26"/>
    <mergeCell ref="H7:I7"/>
    <mergeCell ref="J7:K7"/>
    <mergeCell ref="J26:K26"/>
    <mergeCell ref="D26:E26"/>
    <mergeCell ref="A7:B7"/>
    <mergeCell ref="C7:E7"/>
    <mergeCell ref="F7:F8"/>
    <mergeCell ref="I5:K5"/>
    <mergeCell ref="A6:F6"/>
    <mergeCell ref="A3:K3"/>
    <mergeCell ref="E2:K2"/>
    <mergeCell ref="A2:D2"/>
    <mergeCell ref="I4:K4"/>
    <mergeCell ref="C4:F5"/>
  </mergeCells>
  <phoneticPr fontId="0" type="noConversion"/>
  <pageMargins left="0.75" right="0.75" top="1" bottom="0.83" header="0.5" footer="0.5"/>
  <pageSetup scale="71" orientation="landscape" horizontalDpi="300" verticalDpi="300" r:id="rId2"/>
  <headerFooter alignWithMargins="0">
    <oddFooter xml:space="preserve">&amp;L&amp;"Book Antiqua,Regular"PDC Revised:  July 2017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332"/>
  <sheetViews>
    <sheetView zoomScale="70" zoomScaleNormal="70" workbookViewId="0">
      <pane ySplit="2820" activePane="bottomLeft"/>
      <selection pane="bottomLeft" activeCell="H25" sqref="H25"/>
      <selection activeCell="B5" sqref="B5"/>
    </sheetView>
  </sheetViews>
  <sheetFormatPr defaultRowHeight="12.75"/>
  <cols>
    <col min="1" max="1" width="8.140625" customWidth="1"/>
    <col min="2" max="2" width="31" customWidth="1"/>
    <col min="3" max="3" width="19.28515625" customWidth="1"/>
    <col min="4" max="4" width="17.7109375" customWidth="1"/>
    <col min="5" max="5" width="19.28515625" customWidth="1"/>
    <col min="6" max="7" width="17.7109375" customWidth="1"/>
    <col min="8" max="8" width="18.28515625" customWidth="1"/>
    <col min="9" max="9" width="19.28515625" customWidth="1"/>
    <col min="10" max="12" width="17.7109375" customWidth="1"/>
    <col min="13" max="13" width="19.28515625" customWidth="1"/>
    <col min="14" max="14" width="11.5703125" customWidth="1"/>
    <col min="15" max="15" width="19.28515625" customWidth="1"/>
    <col min="16" max="18" width="17.7109375" customWidth="1"/>
    <col min="19" max="19" width="9.140625" style="19"/>
  </cols>
  <sheetData>
    <row r="1" spans="1:21">
      <c r="A1" s="624" t="s">
        <v>48</v>
      </c>
      <c r="R1" s="66" t="s">
        <v>48</v>
      </c>
    </row>
    <row r="2" spans="1:21" ht="20.25">
      <c r="A2" s="721" t="s">
        <v>61</v>
      </c>
      <c r="B2" s="721"/>
      <c r="C2" s="722"/>
      <c r="D2" s="722"/>
      <c r="E2" s="722"/>
      <c r="F2" s="722"/>
      <c r="G2" s="722"/>
      <c r="H2" s="722"/>
      <c r="I2" s="722"/>
      <c r="J2" s="722"/>
      <c r="K2" s="722"/>
      <c r="L2" s="719" t="s">
        <v>1</v>
      </c>
      <c r="M2" s="720"/>
      <c r="N2" s="720"/>
      <c r="O2" s="720"/>
      <c r="P2" s="720"/>
      <c r="Q2" s="720"/>
      <c r="R2" s="720"/>
      <c r="S2" s="58"/>
      <c r="T2" s="58"/>
      <c r="U2" s="59"/>
    </row>
    <row r="3" spans="1:21" ht="23.25">
      <c r="A3" s="723" t="s">
        <v>78</v>
      </c>
      <c r="B3" s="724"/>
      <c r="C3" s="724"/>
      <c r="D3" s="724"/>
      <c r="E3" s="724"/>
      <c r="F3" s="724"/>
      <c r="G3" s="724"/>
      <c r="H3" s="724"/>
      <c r="I3" s="724"/>
      <c r="J3" s="724"/>
      <c r="K3" s="724"/>
      <c r="L3" s="724"/>
      <c r="M3" s="724"/>
      <c r="N3" s="724"/>
      <c r="O3" s="724"/>
      <c r="P3" s="724"/>
      <c r="Q3" s="724"/>
      <c r="R3" s="724"/>
    </row>
    <row r="4" spans="1:21" ht="25.5">
      <c r="B4" s="612" t="s">
        <v>79</v>
      </c>
      <c r="C4" s="715">
        <v>1</v>
      </c>
      <c r="D4" s="716"/>
      <c r="E4" s="716"/>
      <c r="F4" s="716"/>
      <c r="G4" s="716"/>
      <c r="H4" s="716"/>
      <c r="I4" s="716"/>
      <c r="J4" s="717">
        <v>2021</v>
      </c>
      <c r="K4" s="718"/>
      <c r="L4" s="718"/>
      <c r="M4" s="718"/>
      <c r="N4" s="13" t="s">
        <v>9</v>
      </c>
      <c r="O4" s="725">
        <v>44013</v>
      </c>
      <c r="P4" s="725"/>
      <c r="Q4" s="725"/>
      <c r="R4" s="725"/>
    </row>
    <row r="5" spans="1:21" ht="13.5">
      <c r="B5" s="612" t="s">
        <v>80</v>
      </c>
      <c r="C5" s="509" t="s">
        <v>81</v>
      </c>
      <c r="D5" s="562" t="s">
        <v>15</v>
      </c>
      <c r="E5" s="561" t="s">
        <v>82</v>
      </c>
      <c r="F5" s="563"/>
      <c r="G5" s="563"/>
      <c r="H5" s="563"/>
      <c r="I5" s="514" t="s">
        <v>83</v>
      </c>
      <c r="J5" s="718"/>
      <c r="K5" s="718"/>
      <c r="L5" s="718"/>
      <c r="M5" s="718"/>
      <c r="N5" s="227" t="s">
        <v>4</v>
      </c>
      <c r="O5" s="559" t="s">
        <v>84</v>
      </c>
      <c r="P5" s="559" t="s">
        <v>48</v>
      </c>
      <c r="Q5" s="559"/>
      <c r="R5" s="510"/>
    </row>
    <row r="6" spans="1:21" ht="6" customHeight="1" thickBot="1">
      <c r="A6" s="14"/>
      <c r="B6" s="746"/>
      <c r="C6" s="747"/>
      <c r="D6" s="747"/>
      <c r="E6" s="747"/>
      <c r="F6" s="747"/>
      <c r="G6" s="747"/>
      <c r="H6" s="747"/>
      <c r="I6" s="747"/>
      <c r="J6" s="747"/>
      <c r="K6" s="747"/>
      <c r="L6" s="747"/>
      <c r="M6" s="747"/>
      <c r="N6" s="747"/>
      <c r="O6" s="747"/>
      <c r="P6" s="747"/>
      <c r="Q6" s="747"/>
      <c r="R6" s="747"/>
    </row>
    <row r="7" spans="1:21" ht="15" customHeight="1" thickBot="1">
      <c r="A7" s="26" t="s">
        <v>85</v>
      </c>
      <c r="B7" s="40" t="s">
        <v>86</v>
      </c>
      <c r="C7" s="759"/>
      <c r="D7" s="759"/>
      <c r="E7" s="753"/>
      <c r="F7" s="753"/>
      <c r="G7" s="753"/>
      <c r="H7" s="753"/>
      <c r="I7" s="760"/>
      <c r="J7" s="39" t="s">
        <v>87</v>
      </c>
      <c r="K7" s="8" t="s">
        <v>88</v>
      </c>
      <c r="L7" s="112" t="s">
        <v>89</v>
      </c>
      <c r="M7" s="113" t="s">
        <v>90</v>
      </c>
      <c r="N7" s="114" t="s">
        <v>48</v>
      </c>
      <c r="O7" s="115" t="s">
        <v>91</v>
      </c>
      <c r="P7" s="751" t="s">
        <v>92</v>
      </c>
      <c r="Q7" s="752"/>
      <c r="R7" s="753"/>
    </row>
    <row r="8" spans="1:21" ht="14.25" customHeight="1">
      <c r="A8" s="726" t="s">
        <v>93</v>
      </c>
      <c r="B8" s="748" t="s">
        <v>94</v>
      </c>
      <c r="C8" s="736"/>
      <c r="D8" s="737"/>
      <c r="E8" s="738"/>
      <c r="F8" s="739"/>
      <c r="G8" s="739"/>
      <c r="H8" s="739"/>
      <c r="I8" s="740"/>
      <c r="J8" s="734" t="s">
        <v>95</v>
      </c>
      <c r="K8" s="735"/>
      <c r="L8" s="111" t="s">
        <v>96</v>
      </c>
      <c r="M8" s="729" t="s">
        <v>97</v>
      </c>
      <c r="N8" s="732" t="s">
        <v>98</v>
      </c>
      <c r="O8" s="729" t="s">
        <v>99</v>
      </c>
      <c r="P8" s="754" t="s">
        <v>100</v>
      </c>
      <c r="Q8" s="755"/>
      <c r="R8" s="756"/>
    </row>
    <row r="9" spans="1:21" ht="15" customHeight="1">
      <c r="A9" s="727"/>
      <c r="B9" s="749"/>
      <c r="C9" s="499"/>
      <c r="D9" s="741" t="s">
        <v>101</v>
      </c>
      <c r="E9" s="742"/>
      <c r="F9" s="742"/>
      <c r="G9" s="742"/>
      <c r="H9" s="743"/>
      <c r="I9" s="729" t="s">
        <v>102</v>
      </c>
      <c r="J9" s="729" t="s">
        <v>103</v>
      </c>
      <c r="K9" s="729" t="s">
        <v>104</v>
      </c>
      <c r="L9" s="729" t="s">
        <v>105</v>
      </c>
      <c r="M9" s="730"/>
      <c r="N9" s="733"/>
      <c r="O9" s="730"/>
      <c r="P9" s="757" t="s">
        <v>42</v>
      </c>
      <c r="Q9" s="604"/>
      <c r="R9" s="744" t="s">
        <v>106</v>
      </c>
    </row>
    <row r="10" spans="1:21" ht="41.25" customHeight="1" thickBot="1">
      <c r="A10" s="728"/>
      <c r="B10" s="750"/>
      <c r="C10" s="500" t="s">
        <v>107</v>
      </c>
      <c r="D10" s="224" t="s">
        <v>108</v>
      </c>
      <c r="E10" s="224" t="s">
        <v>26</v>
      </c>
      <c r="F10" s="224" t="s">
        <v>72</v>
      </c>
      <c r="G10" s="225" t="s">
        <v>109</v>
      </c>
      <c r="H10" s="226" t="s">
        <v>66</v>
      </c>
      <c r="I10" s="900"/>
      <c r="J10" s="901"/>
      <c r="K10" s="901"/>
      <c r="L10" s="901"/>
      <c r="M10" s="731"/>
      <c r="N10" s="902"/>
      <c r="O10" s="903"/>
      <c r="P10" s="758"/>
      <c r="Q10" s="605"/>
      <c r="R10" s="745"/>
    </row>
    <row r="11" spans="1:21" s="152" customFormat="1">
      <c r="A11" s="398"/>
      <c r="B11" s="399" t="s">
        <v>110</v>
      </c>
      <c r="C11" s="401"/>
      <c r="D11" s="400"/>
      <c r="E11" s="402"/>
      <c r="F11" s="402"/>
      <c r="G11" s="403"/>
      <c r="H11" s="403"/>
      <c r="I11" s="404"/>
      <c r="J11" s="402"/>
      <c r="K11" s="402"/>
      <c r="L11" s="402"/>
      <c r="M11" s="405"/>
      <c r="N11" s="406"/>
      <c r="O11" s="407"/>
      <c r="P11" s="407"/>
      <c r="Q11" s="407"/>
      <c r="R11" s="408"/>
      <c r="S11" s="220"/>
    </row>
    <row r="12" spans="1:21">
      <c r="A12" s="567">
        <v>1</v>
      </c>
      <c r="B12" s="337" t="s">
        <v>111</v>
      </c>
      <c r="C12" s="338"/>
      <c r="D12" s="338"/>
      <c r="E12" s="339"/>
      <c r="F12" s="339"/>
      <c r="G12" s="338"/>
      <c r="H12" s="338"/>
      <c r="I12" s="340"/>
      <c r="J12" s="339"/>
      <c r="K12" s="339"/>
      <c r="L12" s="339"/>
      <c r="M12" s="340"/>
      <c r="N12" s="341"/>
      <c r="O12" s="342"/>
      <c r="P12" s="342"/>
      <c r="Q12" s="343"/>
      <c r="R12" s="343"/>
    </row>
    <row r="13" spans="1:21">
      <c r="A13" s="369"/>
      <c r="B13" s="362" t="s">
        <v>112</v>
      </c>
      <c r="C13" s="363">
        <v>0</v>
      </c>
      <c r="D13" s="363">
        <v>0</v>
      </c>
      <c r="E13" s="364">
        <v>0</v>
      </c>
      <c r="F13" s="364">
        <v>0</v>
      </c>
      <c r="G13" s="363">
        <v>0</v>
      </c>
      <c r="H13" s="363">
        <v>0</v>
      </c>
      <c r="I13" s="365">
        <f>C13+D13+E13+F13+G13+H13</f>
        <v>0</v>
      </c>
      <c r="J13" s="364">
        <v>0</v>
      </c>
      <c r="K13" s="364">
        <v>0</v>
      </c>
      <c r="L13" s="364">
        <v>0</v>
      </c>
      <c r="M13" s="365">
        <f>J13+K13+L13</f>
        <v>0</v>
      </c>
      <c r="N13" s="366" t="e">
        <f>M13/I13</f>
        <v>#DIV/0!</v>
      </c>
      <c r="O13" s="367">
        <f>I13-M13</f>
        <v>0</v>
      </c>
      <c r="P13" s="367">
        <f>M13*0.1</f>
        <v>0</v>
      </c>
      <c r="Q13" s="368">
        <v>0</v>
      </c>
      <c r="R13" s="368">
        <v>0</v>
      </c>
    </row>
    <row r="14" spans="1:21">
      <c r="A14" s="154"/>
      <c r="B14" s="159" t="s">
        <v>113</v>
      </c>
      <c r="C14" s="135"/>
      <c r="D14" s="135"/>
      <c r="E14" s="136"/>
      <c r="F14" s="136"/>
      <c r="G14" s="137"/>
      <c r="H14" s="137"/>
      <c r="I14" s="173"/>
      <c r="J14" s="136"/>
      <c r="K14" s="136"/>
      <c r="L14" s="136"/>
      <c r="M14" s="173"/>
      <c r="N14" s="221"/>
      <c r="O14" s="222"/>
      <c r="P14" s="222"/>
      <c r="Q14" s="139"/>
      <c r="R14" s="139"/>
    </row>
    <row r="15" spans="1:21">
      <c r="A15" s="154"/>
      <c r="B15" s="159"/>
      <c r="C15" s="135"/>
      <c r="D15" s="135"/>
      <c r="E15" s="136"/>
      <c r="F15" s="136"/>
      <c r="G15" s="137"/>
      <c r="H15" s="137"/>
      <c r="I15" s="173"/>
      <c r="J15" s="136"/>
      <c r="K15" s="136"/>
      <c r="L15" s="136"/>
      <c r="M15" s="173"/>
      <c r="N15" s="221"/>
      <c r="O15" s="222"/>
      <c r="P15" s="222"/>
      <c r="Q15" s="139"/>
      <c r="R15" s="139"/>
    </row>
    <row r="16" spans="1:21">
      <c r="A16" s="154"/>
      <c r="B16" s="159"/>
      <c r="C16" s="135"/>
      <c r="D16" s="135"/>
      <c r="E16" s="136"/>
      <c r="F16" s="136"/>
      <c r="G16" s="137"/>
      <c r="H16" s="137"/>
      <c r="I16" s="173"/>
      <c r="J16" s="136"/>
      <c r="K16" s="136"/>
      <c r="L16" s="136"/>
      <c r="M16" s="173"/>
      <c r="N16" s="221"/>
      <c r="O16" s="222"/>
      <c r="P16" s="222"/>
      <c r="Q16" s="139"/>
      <c r="R16" s="139"/>
    </row>
    <row r="17" spans="1:18">
      <c r="A17" s="567">
        <v>2</v>
      </c>
      <c r="B17" s="578" t="s">
        <v>114</v>
      </c>
      <c r="C17" s="338"/>
      <c r="D17" s="338"/>
      <c r="E17" s="339"/>
      <c r="F17" s="339"/>
      <c r="G17" s="338"/>
      <c r="H17" s="338"/>
      <c r="I17" s="340"/>
      <c r="J17" s="339"/>
      <c r="K17" s="339"/>
      <c r="L17" s="339"/>
      <c r="M17" s="340"/>
      <c r="N17" s="341"/>
      <c r="O17" s="342"/>
      <c r="P17" s="342"/>
      <c r="Q17" s="343"/>
      <c r="R17" s="343"/>
    </row>
    <row r="18" spans="1:18">
      <c r="A18" s="369"/>
      <c r="B18" s="362" t="s">
        <v>112</v>
      </c>
      <c r="C18" s="363">
        <v>0</v>
      </c>
      <c r="D18" s="363">
        <v>0</v>
      </c>
      <c r="E18" s="364">
        <v>0</v>
      </c>
      <c r="F18" s="364">
        <v>0</v>
      </c>
      <c r="G18" s="363">
        <v>0</v>
      </c>
      <c r="H18" s="363">
        <v>0</v>
      </c>
      <c r="I18" s="365">
        <f>C18+D18+E18+F18+G18+H18</f>
        <v>0</v>
      </c>
      <c r="J18" s="364">
        <v>0</v>
      </c>
      <c r="K18" s="364">
        <v>0</v>
      </c>
      <c r="L18" s="364">
        <v>0</v>
      </c>
      <c r="M18" s="365">
        <f>J18+K18+L18</f>
        <v>0</v>
      </c>
      <c r="N18" s="366" t="e">
        <f>M18/I18</f>
        <v>#DIV/0!</v>
      </c>
      <c r="O18" s="367">
        <f>I18-M18</f>
        <v>0</v>
      </c>
      <c r="P18" s="367">
        <f>M18*0.1</f>
        <v>0</v>
      </c>
      <c r="Q18" s="368">
        <v>0</v>
      </c>
      <c r="R18" s="368">
        <v>0</v>
      </c>
    </row>
    <row r="19" spans="1:18">
      <c r="A19" s="154"/>
      <c r="B19" s="159" t="s">
        <v>113</v>
      </c>
      <c r="C19" s="135"/>
      <c r="D19" s="135"/>
      <c r="E19" s="136"/>
      <c r="F19" s="136"/>
      <c r="G19" s="137"/>
      <c r="H19" s="137"/>
      <c r="I19" s="173"/>
      <c r="J19" s="136"/>
      <c r="K19" s="136"/>
      <c r="L19" s="136"/>
      <c r="M19" s="173"/>
      <c r="N19" s="221"/>
      <c r="O19" s="222"/>
      <c r="P19" s="222"/>
      <c r="Q19" s="139"/>
      <c r="R19" s="139"/>
    </row>
    <row r="20" spans="1:18">
      <c r="A20" s="154"/>
      <c r="B20" s="159"/>
      <c r="C20" s="135"/>
      <c r="D20" s="135"/>
      <c r="E20" s="136"/>
      <c r="F20" s="136"/>
      <c r="G20" s="137"/>
      <c r="H20" s="137"/>
      <c r="I20" s="173"/>
      <c r="J20" s="136"/>
      <c r="K20" s="136"/>
      <c r="L20" s="136"/>
      <c r="M20" s="173"/>
      <c r="N20" s="221"/>
      <c r="O20" s="222"/>
      <c r="P20" s="222"/>
      <c r="Q20" s="139"/>
      <c r="R20" s="139"/>
    </row>
    <row r="21" spans="1:18">
      <c r="A21" s="154"/>
      <c r="B21" s="159"/>
      <c r="C21" s="135"/>
      <c r="D21" s="135"/>
      <c r="E21" s="136"/>
      <c r="F21" s="136"/>
      <c r="G21" s="137"/>
      <c r="H21" s="137"/>
      <c r="I21" s="173"/>
      <c r="J21" s="136"/>
      <c r="K21" s="136"/>
      <c r="L21" s="136"/>
      <c r="M21" s="173"/>
      <c r="N21" s="221"/>
      <c r="O21" s="222"/>
      <c r="P21" s="222"/>
      <c r="Q21" s="139"/>
      <c r="R21" s="139"/>
    </row>
    <row r="22" spans="1:18">
      <c r="A22" s="154"/>
      <c r="B22" s="159"/>
      <c r="C22" s="135"/>
      <c r="D22" s="135"/>
      <c r="E22" s="136"/>
      <c r="F22" s="136"/>
      <c r="G22" s="137"/>
      <c r="H22" s="137"/>
      <c r="I22" s="173"/>
      <c r="J22" s="136"/>
      <c r="K22" s="136"/>
      <c r="L22" s="136"/>
      <c r="M22" s="173"/>
      <c r="N22" s="221"/>
      <c r="O22" s="222"/>
      <c r="P22" s="222"/>
      <c r="Q22" s="139"/>
      <c r="R22" s="139"/>
    </row>
    <row r="23" spans="1:18">
      <c r="A23" s="567">
        <v>3</v>
      </c>
      <c r="B23" s="578" t="s">
        <v>115</v>
      </c>
      <c r="C23" s="338"/>
      <c r="D23" s="338"/>
      <c r="E23" s="339"/>
      <c r="F23" s="339"/>
      <c r="G23" s="338"/>
      <c r="H23" s="338"/>
      <c r="I23" s="340"/>
      <c r="J23" s="339"/>
      <c r="K23" s="339"/>
      <c r="L23" s="339"/>
      <c r="M23" s="340"/>
      <c r="N23" s="341"/>
      <c r="O23" s="342"/>
      <c r="P23" s="342"/>
      <c r="Q23" s="343"/>
      <c r="R23" s="343"/>
    </row>
    <row r="24" spans="1:18">
      <c r="A24" s="369"/>
      <c r="B24" s="362" t="s">
        <v>112</v>
      </c>
      <c r="C24" s="363">
        <v>0</v>
      </c>
      <c r="D24" s="363">
        <v>0</v>
      </c>
      <c r="E24" s="364">
        <v>0</v>
      </c>
      <c r="F24" s="364">
        <v>0</v>
      </c>
      <c r="G24" s="363">
        <v>0</v>
      </c>
      <c r="H24" s="363">
        <v>0</v>
      </c>
      <c r="I24" s="365">
        <f>C24+D24+E24+F24+G24+H24</f>
        <v>0</v>
      </c>
      <c r="J24" s="364">
        <v>0</v>
      </c>
      <c r="K24" s="364">
        <v>0</v>
      </c>
      <c r="L24" s="364">
        <v>0</v>
      </c>
      <c r="M24" s="365">
        <f>J24+K24+L24</f>
        <v>0</v>
      </c>
      <c r="N24" s="366" t="e">
        <f>M24/I24</f>
        <v>#DIV/0!</v>
      </c>
      <c r="O24" s="367">
        <f>I24-M24</f>
        <v>0</v>
      </c>
      <c r="P24" s="367">
        <f>M24*0.1</f>
        <v>0</v>
      </c>
      <c r="Q24" s="368">
        <v>0</v>
      </c>
      <c r="R24" s="368">
        <v>0</v>
      </c>
    </row>
    <row r="25" spans="1:18">
      <c r="A25" s="154"/>
      <c r="B25" s="159" t="s">
        <v>113</v>
      </c>
      <c r="C25" s="135"/>
      <c r="D25" s="135"/>
      <c r="E25" s="136"/>
      <c r="F25" s="136"/>
      <c r="G25" s="137"/>
      <c r="H25" s="137"/>
      <c r="I25" s="173"/>
      <c r="J25" s="136"/>
      <c r="K25" s="136"/>
      <c r="L25" s="136"/>
      <c r="M25" s="173"/>
      <c r="N25" s="221"/>
      <c r="O25" s="222"/>
      <c r="P25" s="222"/>
      <c r="Q25" s="139"/>
      <c r="R25" s="139"/>
    </row>
    <row r="26" spans="1:18">
      <c r="A26" s="154"/>
      <c r="B26" s="159"/>
      <c r="C26" s="135"/>
      <c r="D26" s="135"/>
      <c r="E26" s="136"/>
      <c r="F26" s="136"/>
      <c r="G26" s="137"/>
      <c r="H26" s="137"/>
      <c r="I26" s="173"/>
      <c r="J26" s="136"/>
      <c r="K26" s="136"/>
      <c r="L26" s="136"/>
      <c r="M26" s="173"/>
      <c r="N26" s="221"/>
      <c r="O26" s="222"/>
      <c r="P26" s="222"/>
      <c r="Q26" s="139"/>
      <c r="R26" s="139"/>
    </row>
    <row r="27" spans="1:18">
      <c r="A27" s="154"/>
      <c r="B27" s="159"/>
      <c r="C27" s="135"/>
      <c r="D27" s="135"/>
      <c r="E27" s="136"/>
      <c r="F27" s="136"/>
      <c r="G27" s="137"/>
      <c r="H27" s="137"/>
      <c r="I27" s="173"/>
      <c r="J27" s="136"/>
      <c r="K27" s="136"/>
      <c r="L27" s="136"/>
      <c r="M27" s="173"/>
      <c r="N27" s="221"/>
      <c r="O27" s="222"/>
      <c r="P27" s="222"/>
      <c r="Q27" s="139"/>
      <c r="R27" s="139"/>
    </row>
    <row r="28" spans="1:18">
      <c r="A28" s="154"/>
      <c r="B28" s="159"/>
      <c r="C28" s="135"/>
      <c r="D28" s="135"/>
      <c r="E28" s="136"/>
      <c r="F28" s="136"/>
      <c r="G28" s="137"/>
      <c r="H28" s="137"/>
      <c r="I28" s="173"/>
      <c r="J28" s="136"/>
      <c r="K28" s="136"/>
      <c r="L28" s="136"/>
      <c r="M28" s="173"/>
      <c r="N28" s="221"/>
      <c r="O28" s="222"/>
      <c r="P28" s="222"/>
      <c r="Q28" s="139"/>
      <c r="R28" s="139"/>
    </row>
    <row r="29" spans="1:18">
      <c r="A29" s="567">
        <v>4</v>
      </c>
      <c r="B29" s="578" t="s">
        <v>116</v>
      </c>
      <c r="C29" s="338"/>
      <c r="D29" s="338"/>
      <c r="E29" s="339"/>
      <c r="F29" s="339"/>
      <c r="G29" s="338"/>
      <c r="H29" s="338"/>
      <c r="I29" s="340"/>
      <c r="J29" s="339"/>
      <c r="K29" s="339"/>
      <c r="L29" s="339"/>
      <c r="M29" s="340"/>
      <c r="N29" s="341"/>
      <c r="O29" s="342"/>
      <c r="P29" s="342"/>
      <c r="Q29" s="343"/>
      <c r="R29" s="343"/>
    </row>
    <row r="30" spans="1:18" ht="13.5" customHeight="1">
      <c r="A30" s="369"/>
      <c r="B30" s="362" t="s">
        <v>112</v>
      </c>
      <c r="C30" s="363">
        <v>0</v>
      </c>
      <c r="D30" s="363">
        <v>0</v>
      </c>
      <c r="E30" s="364">
        <v>0</v>
      </c>
      <c r="F30" s="364">
        <v>0</v>
      </c>
      <c r="G30" s="363">
        <v>0</v>
      </c>
      <c r="H30" s="363">
        <v>0</v>
      </c>
      <c r="I30" s="365">
        <f>C30+D30+E30+F30+G30+H30</f>
        <v>0</v>
      </c>
      <c r="J30" s="364">
        <v>0</v>
      </c>
      <c r="K30" s="364">
        <v>0</v>
      </c>
      <c r="L30" s="364">
        <v>0</v>
      </c>
      <c r="M30" s="365">
        <f>J30+K30+L30</f>
        <v>0</v>
      </c>
      <c r="N30" s="366" t="e">
        <f>M30/I30</f>
        <v>#DIV/0!</v>
      </c>
      <c r="O30" s="367">
        <f>I30-M30</f>
        <v>0</v>
      </c>
      <c r="P30" s="367">
        <f>M30*0.1</f>
        <v>0</v>
      </c>
      <c r="Q30" s="368">
        <v>0</v>
      </c>
      <c r="R30" s="368">
        <v>0</v>
      </c>
    </row>
    <row r="31" spans="1:18" ht="13.5" customHeight="1">
      <c r="A31" s="154"/>
      <c r="B31" s="159" t="s">
        <v>113</v>
      </c>
      <c r="C31" s="135"/>
      <c r="D31" s="135"/>
      <c r="E31" s="136"/>
      <c r="F31" s="136"/>
      <c r="G31" s="137"/>
      <c r="H31" s="137"/>
      <c r="I31" s="173"/>
      <c r="J31" s="136"/>
      <c r="K31" s="136"/>
      <c r="L31" s="136"/>
      <c r="M31" s="173"/>
      <c r="N31" s="221"/>
      <c r="O31" s="222"/>
      <c r="P31" s="222"/>
      <c r="Q31" s="139"/>
      <c r="R31" s="139"/>
    </row>
    <row r="32" spans="1:18" ht="13.5" customHeight="1">
      <c r="A32" s="154"/>
      <c r="B32" s="159"/>
      <c r="C32" s="135"/>
      <c r="D32" s="135"/>
      <c r="E32" s="136"/>
      <c r="F32" s="136"/>
      <c r="G32" s="137"/>
      <c r="H32" s="137"/>
      <c r="I32" s="173"/>
      <c r="J32" s="136"/>
      <c r="K32" s="136"/>
      <c r="L32" s="136"/>
      <c r="M32" s="173"/>
      <c r="N32" s="221"/>
      <c r="O32" s="222"/>
      <c r="P32" s="222"/>
      <c r="Q32" s="139"/>
      <c r="R32" s="139"/>
    </row>
    <row r="33" spans="1:18" ht="13.5" customHeight="1">
      <c r="A33" s="154"/>
      <c r="B33" s="159"/>
      <c r="C33" s="135"/>
      <c r="D33" s="135"/>
      <c r="E33" s="136"/>
      <c r="F33" s="136"/>
      <c r="G33" s="137"/>
      <c r="H33" s="137"/>
      <c r="I33" s="173"/>
      <c r="J33" s="136"/>
      <c r="K33" s="136"/>
      <c r="L33" s="136"/>
      <c r="M33" s="173"/>
      <c r="N33" s="221"/>
      <c r="O33" s="222"/>
      <c r="P33" s="222"/>
      <c r="Q33" s="139"/>
      <c r="R33" s="139"/>
    </row>
    <row r="34" spans="1:18" ht="13.5" customHeight="1">
      <c r="A34" s="154"/>
      <c r="B34" s="159"/>
      <c r="C34" s="135"/>
      <c r="D34" s="135"/>
      <c r="E34" s="136"/>
      <c r="F34" s="136"/>
      <c r="G34" s="137"/>
      <c r="H34" s="137"/>
      <c r="I34" s="173"/>
      <c r="J34" s="136"/>
      <c r="K34" s="136"/>
      <c r="L34" s="136"/>
      <c r="M34" s="173"/>
      <c r="N34" s="221"/>
      <c r="O34" s="222"/>
      <c r="P34" s="222"/>
      <c r="Q34" s="139"/>
      <c r="R34" s="139"/>
    </row>
    <row r="35" spans="1:18">
      <c r="A35" s="567">
        <v>5</v>
      </c>
      <c r="B35" s="578" t="s">
        <v>117</v>
      </c>
      <c r="C35" s="338"/>
      <c r="D35" s="338"/>
      <c r="E35" s="339"/>
      <c r="F35" s="339"/>
      <c r="G35" s="338"/>
      <c r="H35" s="338"/>
      <c r="I35" s="340"/>
      <c r="J35" s="339"/>
      <c r="K35" s="339"/>
      <c r="L35" s="339"/>
      <c r="M35" s="340"/>
      <c r="N35" s="341"/>
      <c r="O35" s="342"/>
      <c r="P35" s="342"/>
      <c r="Q35" s="343"/>
      <c r="R35" s="343"/>
    </row>
    <row r="36" spans="1:18">
      <c r="A36" s="369"/>
      <c r="B36" s="362" t="s">
        <v>112</v>
      </c>
      <c r="C36" s="363">
        <v>0</v>
      </c>
      <c r="D36" s="363">
        <v>0</v>
      </c>
      <c r="E36" s="364">
        <v>0</v>
      </c>
      <c r="F36" s="364">
        <v>0</v>
      </c>
      <c r="G36" s="363">
        <v>0</v>
      </c>
      <c r="H36" s="363">
        <v>0</v>
      </c>
      <c r="I36" s="365">
        <f>C36+D36+E36+F36+G36+H36</f>
        <v>0</v>
      </c>
      <c r="J36" s="364">
        <v>0</v>
      </c>
      <c r="K36" s="364">
        <v>0</v>
      </c>
      <c r="L36" s="364">
        <v>0</v>
      </c>
      <c r="M36" s="365">
        <f>J36+K36+L36</f>
        <v>0</v>
      </c>
      <c r="N36" s="366" t="e">
        <f>M36/I36</f>
        <v>#DIV/0!</v>
      </c>
      <c r="O36" s="367">
        <f>I36-M36</f>
        <v>0</v>
      </c>
      <c r="P36" s="367">
        <f>M36*0.1</f>
        <v>0</v>
      </c>
      <c r="Q36" s="368">
        <v>0</v>
      </c>
      <c r="R36" s="368">
        <v>0</v>
      </c>
    </row>
    <row r="37" spans="1:18">
      <c r="A37" s="154"/>
      <c r="B37" s="159" t="s">
        <v>113</v>
      </c>
      <c r="C37" s="135"/>
      <c r="D37" s="135"/>
      <c r="E37" s="136"/>
      <c r="F37" s="136"/>
      <c r="G37" s="137"/>
      <c r="H37" s="137"/>
      <c r="I37" s="173"/>
      <c r="J37" s="136"/>
      <c r="K37" s="136"/>
      <c r="L37" s="136"/>
      <c r="M37" s="173"/>
      <c r="N37" s="221"/>
      <c r="O37" s="222"/>
      <c r="P37" s="222"/>
      <c r="Q37" s="139"/>
      <c r="R37" s="139"/>
    </row>
    <row r="38" spans="1:18">
      <c r="A38" s="154"/>
      <c r="B38" s="159"/>
      <c r="C38" s="135"/>
      <c r="D38" s="135"/>
      <c r="E38" s="136"/>
      <c r="F38" s="136"/>
      <c r="G38" s="137"/>
      <c r="H38" s="137"/>
      <c r="I38" s="173"/>
      <c r="J38" s="136"/>
      <c r="K38" s="136"/>
      <c r="L38" s="136"/>
      <c r="M38" s="173"/>
      <c r="N38" s="221"/>
      <c r="O38" s="222"/>
      <c r="P38" s="222"/>
      <c r="Q38" s="139"/>
      <c r="R38" s="139"/>
    </row>
    <row r="39" spans="1:18">
      <c r="A39" s="154"/>
      <c r="B39" s="159"/>
      <c r="C39" s="135"/>
      <c r="D39" s="135"/>
      <c r="E39" s="136"/>
      <c r="F39" s="136"/>
      <c r="G39" s="137"/>
      <c r="H39" s="137"/>
      <c r="I39" s="173"/>
      <c r="J39" s="136"/>
      <c r="K39" s="136"/>
      <c r="L39" s="136"/>
      <c r="M39" s="173"/>
      <c r="N39" s="221"/>
      <c r="O39" s="222"/>
      <c r="P39" s="222"/>
      <c r="Q39" s="139"/>
      <c r="R39" s="139"/>
    </row>
    <row r="40" spans="1:18">
      <c r="A40" s="154"/>
      <c r="B40" s="159"/>
      <c r="C40" s="135"/>
      <c r="D40" s="135"/>
      <c r="E40" s="136"/>
      <c r="F40" s="136"/>
      <c r="G40" s="137"/>
      <c r="H40" s="137"/>
      <c r="I40" s="173"/>
      <c r="J40" s="136"/>
      <c r="K40" s="136"/>
      <c r="L40" s="136"/>
      <c r="M40" s="173"/>
      <c r="N40" s="221"/>
      <c r="O40" s="222"/>
      <c r="P40" s="222"/>
      <c r="Q40" s="139"/>
      <c r="R40" s="139"/>
    </row>
    <row r="41" spans="1:18">
      <c r="A41" s="567">
        <v>6</v>
      </c>
      <c r="B41" s="578" t="s">
        <v>118</v>
      </c>
      <c r="C41" s="338"/>
      <c r="D41" s="338"/>
      <c r="E41" s="339"/>
      <c r="F41" s="339"/>
      <c r="G41" s="338"/>
      <c r="H41" s="338"/>
      <c r="I41" s="340"/>
      <c r="J41" s="339"/>
      <c r="K41" s="339"/>
      <c r="L41" s="339"/>
      <c r="M41" s="340"/>
      <c r="N41" s="341"/>
      <c r="O41" s="342"/>
      <c r="P41" s="342"/>
      <c r="Q41" s="343"/>
      <c r="R41" s="343"/>
    </row>
    <row r="42" spans="1:18">
      <c r="A42" s="369"/>
      <c r="B42" s="362" t="s">
        <v>112</v>
      </c>
      <c r="C42" s="363">
        <v>0</v>
      </c>
      <c r="D42" s="363">
        <v>0</v>
      </c>
      <c r="E42" s="364">
        <v>0</v>
      </c>
      <c r="F42" s="364">
        <v>0</v>
      </c>
      <c r="G42" s="363">
        <v>0</v>
      </c>
      <c r="H42" s="363">
        <v>0</v>
      </c>
      <c r="I42" s="365">
        <f>C42+D42+E42+F42+G42+H42</f>
        <v>0</v>
      </c>
      <c r="J42" s="364">
        <v>0</v>
      </c>
      <c r="K42" s="364">
        <v>0</v>
      </c>
      <c r="L42" s="364">
        <v>0</v>
      </c>
      <c r="M42" s="365">
        <f>J42+K42+L42</f>
        <v>0</v>
      </c>
      <c r="N42" s="366" t="e">
        <f>M42/I42</f>
        <v>#DIV/0!</v>
      </c>
      <c r="O42" s="367">
        <f>I42-M42</f>
        <v>0</v>
      </c>
      <c r="P42" s="367">
        <f>M42*0.1</f>
        <v>0</v>
      </c>
      <c r="Q42" s="368">
        <v>0</v>
      </c>
      <c r="R42" s="368">
        <v>0</v>
      </c>
    </row>
    <row r="43" spans="1:18">
      <c r="A43" s="154"/>
      <c r="B43" s="159" t="s">
        <v>113</v>
      </c>
      <c r="C43" s="135"/>
      <c r="D43" s="135"/>
      <c r="E43" s="136"/>
      <c r="F43" s="136"/>
      <c r="G43" s="137"/>
      <c r="H43" s="137"/>
      <c r="I43" s="173"/>
      <c r="J43" s="136"/>
      <c r="K43" s="136"/>
      <c r="L43" s="136"/>
      <c r="M43" s="173"/>
      <c r="N43" s="221"/>
      <c r="O43" s="222"/>
      <c r="P43" s="222"/>
      <c r="Q43" s="139"/>
      <c r="R43" s="139"/>
    </row>
    <row r="44" spans="1:18">
      <c r="A44" s="154"/>
      <c r="B44" s="159"/>
      <c r="C44" s="135"/>
      <c r="D44" s="135"/>
      <c r="E44" s="136"/>
      <c r="F44" s="136"/>
      <c r="G44" s="137"/>
      <c r="H44" s="137"/>
      <c r="I44" s="173"/>
      <c r="J44" s="136"/>
      <c r="K44" s="136"/>
      <c r="L44" s="136"/>
      <c r="M44" s="173"/>
      <c r="N44" s="221"/>
      <c r="O44" s="222"/>
      <c r="P44" s="222"/>
      <c r="Q44" s="139"/>
      <c r="R44" s="139"/>
    </row>
    <row r="45" spans="1:18">
      <c r="A45" s="154"/>
      <c r="B45" s="159"/>
      <c r="C45" s="135"/>
      <c r="D45" s="135"/>
      <c r="E45" s="136"/>
      <c r="F45" s="136"/>
      <c r="G45" s="137"/>
      <c r="H45" s="137"/>
      <c r="I45" s="173"/>
      <c r="J45" s="136"/>
      <c r="K45" s="136"/>
      <c r="L45" s="136"/>
      <c r="M45" s="173"/>
      <c r="N45" s="221"/>
      <c r="O45" s="222"/>
      <c r="P45" s="222"/>
      <c r="Q45" s="139"/>
      <c r="R45" s="139"/>
    </row>
    <row r="46" spans="1:18">
      <c r="A46" s="154"/>
      <c r="B46" s="159"/>
      <c r="C46" s="135"/>
      <c r="D46" s="135"/>
      <c r="E46" s="136"/>
      <c r="F46" s="136"/>
      <c r="G46" s="137"/>
      <c r="H46" s="137"/>
      <c r="I46" s="173"/>
      <c r="J46" s="136"/>
      <c r="K46" s="136"/>
      <c r="L46" s="136"/>
      <c r="M46" s="173"/>
      <c r="N46" s="221"/>
      <c r="O46" s="222"/>
      <c r="P46" s="222"/>
      <c r="Q46" s="139"/>
      <c r="R46" s="139"/>
    </row>
    <row r="47" spans="1:18">
      <c r="A47" s="567">
        <v>7</v>
      </c>
      <c r="B47" s="578" t="s">
        <v>119</v>
      </c>
      <c r="C47" s="338"/>
      <c r="D47" s="338"/>
      <c r="E47" s="339"/>
      <c r="F47" s="339"/>
      <c r="G47" s="338"/>
      <c r="H47" s="338"/>
      <c r="I47" s="340"/>
      <c r="J47" s="339"/>
      <c r="K47" s="339"/>
      <c r="L47" s="339"/>
      <c r="M47" s="340"/>
      <c r="N47" s="341"/>
      <c r="O47" s="342"/>
      <c r="P47" s="342"/>
      <c r="Q47" s="343"/>
      <c r="R47" s="343"/>
    </row>
    <row r="48" spans="1:18">
      <c r="A48" s="369"/>
      <c r="B48" s="362" t="s">
        <v>112</v>
      </c>
      <c r="C48" s="363">
        <v>0</v>
      </c>
      <c r="D48" s="363">
        <v>0</v>
      </c>
      <c r="E48" s="364">
        <v>0</v>
      </c>
      <c r="F48" s="364">
        <v>0</v>
      </c>
      <c r="G48" s="363">
        <v>0</v>
      </c>
      <c r="H48" s="363">
        <v>0</v>
      </c>
      <c r="I48" s="365">
        <f>C48+D48+E48+F48+G48+H48</f>
        <v>0</v>
      </c>
      <c r="J48" s="364">
        <v>0</v>
      </c>
      <c r="K48" s="364">
        <v>0</v>
      </c>
      <c r="L48" s="364">
        <v>0</v>
      </c>
      <c r="M48" s="365">
        <f>J48+K48+L48</f>
        <v>0</v>
      </c>
      <c r="N48" s="366" t="e">
        <f>M48/I48</f>
        <v>#DIV/0!</v>
      </c>
      <c r="O48" s="367">
        <f>I48-M48</f>
        <v>0</v>
      </c>
      <c r="P48" s="367">
        <f>M48*0.1</f>
        <v>0</v>
      </c>
      <c r="Q48" s="368">
        <v>0</v>
      </c>
      <c r="R48" s="368">
        <v>0</v>
      </c>
    </row>
    <row r="49" spans="1:18">
      <c r="A49" s="154"/>
      <c r="B49" s="159" t="s">
        <v>113</v>
      </c>
      <c r="C49" s="137"/>
      <c r="D49" s="137"/>
      <c r="E49" s="138"/>
      <c r="F49" s="138"/>
      <c r="G49" s="137"/>
      <c r="H49" s="137"/>
      <c r="I49" s="370"/>
      <c r="J49" s="138"/>
      <c r="K49" s="138"/>
      <c r="L49" s="138"/>
      <c r="M49" s="370"/>
      <c r="N49" s="371"/>
      <c r="O49" s="372"/>
      <c r="P49" s="372"/>
      <c r="Q49" s="373"/>
      <c r="R49" s="373"/>
    </row>
    <row r="50" spans="1:18">
      <c r="A50" s="154"/>
      <c r="B50" s="159"/>
      <c r="C50" s="135"/>
      <c r="D50" s="135"/>
      <c r="E50" s="136"/>
      <c r="F50" s="136"/>
      <c r="G50" s="137"/>
      <c r="H50" s="137"/>
      <c r="I50" s="173"/>
      <c r="J50" s="136"/>
      <c r="K50" s="136"/>
      <c r="L50" s="136"/>
      <c r="M50" s="173"/>
      <c r="N50" s="221"/>
      <c r="O50" s="222"/>
      <c r="P50" s="222"/>
      <c r="Q50" s="139"/>
      <c r="R50" s="139"/>
    </row>
    <row r="51" spans="1:18">
      <c r="A51" s="154"/>
      <c r="B51" s="159"/>
      <c r="C51" s="135"/>
      <c r="D51" s="135"/>
      <c r="E51" s="136"/>
      <c r="F51" s="136"/>
      <c r="G51" s="137"/>
      <c r="H51" s="137"/>
      <c r="I51" s="173"/>
      <c r="J51" s="136"/>
      <c r="K51" s="136"/>
      <c r="L51" s="136"/>
      <c r="M51" s="173"/>
      <c r="N51" s="221"/>
      <c r="O51" s="222"/>
      <c r="P51" s="222"/>
      <c r="Q51" s="139"/>
      <c r="R51" s="139"/>
    </row>
    <row r="52" spans="1:18">
      <c r="A52" s="154"/>
      <c r="B52" s="159"/>
      <c r="C52" s="135"/>
      <c r="D52" s="135"/>
      <c r="E52" s="136"/>
      <c r="F52" s="136"/>
      <c r="G52" s="137"/>
      <c r="H52" s="137"/>
      <c r="I52" s="173"/>
      <c r="J52" s="136"/>
      <c r="K52" s="136"/>
      <c r="L52" s="136"/>
      <c r="M52" s="173"/>
      <c r="N52" s="221"/>
      <c r="O52" s="222"/>
      <c r="P52" s="222"/>
      <c r="Q52" s="139"/>
      <c r="R52" s="139"/>
    </row>
    <row r="53" spans="1:18">
      <c r="A53" s="567">
        <v>8</v>
      </c>
      <c r="B53" s="578" t="s">
        <v>120</v>
      </c>
      <c r="C53" s="338"/>
      <c r="D53" s="338"/>
      <c r="E53" s="339"/>
      <c r="F53" s="339"/>
      <c r="G53" s="338"/>
      <c r="H53" s="338"/>
      <c r="I53" s="340"/>
      <c r="J53" s="339"/>
      <c r="K53" s="339"/>
      <c r="L53" s="339"/>
      <c r="M53" s="340"/>
      <c r="N53" s="341"/>
      <c r="O53" s="342"/>
      <c r="P53" s="342"/>
      <c r="Q53" s="343"/>
      <c r="R53" s="343"/>
    </row>
    <row r="54" spans="1:18">
      <c r="A54" s="369"/>
      <c r="B54" s="362" t="s">
        <v>112</v>
      </c>
      <c r="C54" s="363">
        <v>0</v>
      </c>
      <c r="D54" s="363">
        <v>0</v>
      </c>
      <c r="E54" s="364">
        <v>0</v>
      </c>
      <c r="F54" s="364">
        <v>0</v>
      </c>
      <c r="G54" s="363">
        <v>0</v>
      </c>
      <c r="H54" s="363">
        <v>0</v>
      </c>
      <c r="I54" s="365">
        <f>C54+D54+E54+F54+G54+H54</f>
        <v>0</v>
      </c>
      <c r="J54" s="364">
        <v>0</v>
      </c>
      <c r="K54" s="364">
        <v>0</v>
      </c>
      <c r="L54" s="364">
        <v>0</v>
      </c>
      <c r="M54" s="365">
        <f>J54+K54+L54</f>
        <v>0</v>
      </c>
      <c r="N54" s="366" t="e">
        <f>M54/I54</f>
        <v>#DIV/0!</v>
      </c>
      <c r="O54" s="367">
        <f>I54-M54</f>
        <v>0</v>
      </c>
      <c r="P54" s="367">
        <f>M54*0.1</f>
        <v>0</v>
      </c>
      <c r="Q54" s="368">
        <v>0</v>
      </c>
      <c r="R54" s="368">
        <v>0</v>
      </c>
    </row>
    <row r="55" spans="1:18">
      <c r="A55" s="154"/>
      <c r="B55" s="159" t="s">
        <v>113</v>
      </c>
      <c r="C55" s="135"/>
      <c r="D55" s="135"/>
      <c r="E55" s="136"/>
      <c r="F55" s="136"/>
      <c r="G55" s="137"/>
      <c r="H55" s="137"/>
      <c r="I55" s="173"/>
      <c r="J55" s="136"/>
      <c r="K55" s="136"/>
      <c r="L55" s="136"/>
      <c r="M55" s="173"/>
      <c r="N55" s="221"/>
      <c r="O55" s="222"/>
      <c r="P55" s="222"/>
      <c r="Q55" s="139"/>
      <c r="R55" s="139"/>
    </row>
    <row r="56" spans="1:18">
      <c r="A56" s="154"/>
      <c r="B56" s="159"/>
      <c r="C56" s="135"/>
      <c r="D56" s="135"/>
      <c r="E56" s="136"/>
      <c r="F56" s="136"/>
      <c r="G56" s="137"/>
      <c r="H56" s="137"/>
      <c r="I56" s="173"/>
      <c r="J56" s="136"/>
      <c r="K56" s="136"/>
      <c r="L56" s="136"/>
      <c r="M56" s="173"/>
      <c r="N56" s="221"/>
      <c r="O56" s="222"/>
      <c r="P56" s="222"/>
      <c r="Q56" s="139"/>
      <c r="R56" s="139"/>
    </row>
    <row r="57" spans="1:18">
      <c r="A57" s="154"/>
      <c r="B57" s="159"/>
      <c r="C57" s="135"/>
      <c r="D57" s="135"/>
      <c r="E57" s="136"/>
      <c r="F57" s="136"/>
      <c r="G57" s="137"/>
      <c r="H57" s="137"/>
      <c r="I57" s="173"/>
      <c r="J57" s="136"/>
      <c r="K57" s="136"/>
      <c r="L57" s="136"/>
      <c r="M57" s="173"/>
      <c r="N57" s="221"/>
      <c r="O57" s="222"/>
      <c r="P57" s="222"/>
      <c r="Q57" s="139"/>
      <c r="R57" s="139"/>
    </row>
    <row r="58" spans="1:18">
      <c r="A58" s="154"/>
      <c r="B58" s="159"/>
      <c r="C58" s="135"/>
      <c r="D58" s="135"/>
      <c r="E58" s="136"/>
      <c r="F58" s="136"/>
      <c r="G58" s="137"/>
      <c r="H58" s="137"/>
      <c r="I58" s="173"/>
      <c r="J58" s="136"/>
      <c r="K58" s="136"/>
      <c r="L58" s="136"/>
      <c r="M58" s="173"/>
      <c r="N58" s="221"/>
      <c r="O58" s="222"/>
      <c r="P58" s="222"/>
      <c r="Q58" s="139"/>
      <c r="R58" s="139"/>
    </row>
    <row r="59" spans="1:18">
      <c r="A59" s="567">
        <v>9</v>
      </c>
      <c r="B59" s="578" t="s">
        <v>121</v>
      </c>
      <c r="C59" s="338"/>
      <c r="D59" s="338"/>
      <c r="E59" s="339"/>
      <c r="F59" s="339"/>
      <c r="G59" s="338"/>
      <c r="H59" s="338"/>
      <c r="I59" s="340"/>
      <c r="J59" s="339"/>
      <c r="K59" s="339"/>
      <c r="L59" s="339"/>
      <c r="M59" s="340"/>
      <c r="N59" s="341"/>
      <c r="O59" s="342"/>
      <c r="P59" s="342"/>
      <c r="Q59" s="343"/>
      <c r="R59" s="343"/>
    </row>
    <row r="60" spans="1:18">
      <c r="A60" s="369"/>
      <c r="B60" s="362" t="s">
        <v>112</v>
      </c>
      <c r="C60" s="363">
        <v>0</v>
      </c>
      <c r="D60" s="363">
        <v>0</v>
      </c>
      <c r="E60" s="364">
        <v>0</v>
      </c>
      <c r="F60" s="364">
        <v>0</v>
      </c>
      <c r="G60" s="363">
        <v>0</v>
      </c>
      <c r="H60" s="363">
        <v>0</v>
      </c>
      <c r="I60" s="365">
        <f>C60+D60+E60+F60+G60+H60</f>
        <v>0</v>
      </c>
      <c r="J60" s="364">
        <v>0</v>
      </c>
      <c r="K60" s="364">
        <v>0</v>
      </c>
      <c r="L60" s="364">
        <v>0</v>
      </c>
      <c r="M60" s="365">
        <f>J60+K60+L60</f>
        <v>0</v>
      </c>
      <c r="N60" s="366" t="e">
        <f>M60/I60</f>
        <v>#DIV/0!</v>
      </c>
      <c r="O60" s="367">
        <f>I60-M60</f>
        <v>0</v>
      </c>
      <c r="P60" s="367">
        <f>M60*0.1</f>
        <v>0</v>
      </c>
      <c r="Q60" s="368">
        <v>0</v>
      </c>
      <c r="R60" s="368">
        <v>0</v>
      </c>
    </row>
    <row r="61" spans="1:18">
      <c r="A61" s="154"/>
      <c r="B61" s="159" t="s">
        <v>113</v>
      </c>
      <c r="C61" s="135"/>
      <c r="D61" s="135"/>
      <c r="E61" s="136"/>
      <c r="F61" s="136"/>
      <c r="G61" s="137"/>
      <c r="H61" s="137"/>
      <c r="I61" s="173"/>
      <c r="J61" s="136"/>
      <c r="K61" s="136"/>
      <c r="L61" s="136"/>
      <c r="M61" s="173"/>
      <c r="N61" s="221"/>
      <c r="O61" s="222"/>
      <c r="P61" s="222"/>
      <c r="Q61" s="139"/>
      <c r="R61" s="139"/>
    </row>
    <row r="62" spans="1:18">
      <c r="A62" s="154"/>
      <c r="B62" s="159"/>
      <c r="C62" s="135"/>
      <c r="D62" s="135"/>
      <c r="E62" s="136"/>
      <c r="F62" s="136"/>
      <c r="G62" s="137"/>
      <c r="H62" s="137"/>
      <c r="I62" s="173"/>
      <c r="J62" s="136"/>
      <c r="K62" s="136"/>
      <c r="L62" s="136"/>
      <c r="M62" s="173"/>
      <c r="N62" s="221"/>
      <c r="O62" s="222"/>
      <c r="P62" s="222"/>
      <c r="Q62" s="139"/>
      <c r="R62" s="139"/>
    </row>
    <row r="63" spans="1:18">
      <c r="A63" s="154"/>
      <c r="B63" s="159"/>
      <c r="C63" s="135"/>
      <c r="D63" s="135"/>
      <c r="E63" s="136"/>
      <c r="F63" s="136"/>
      <c r="G63" s="137"/>
      <c r="H63" s="137"/>
      <c r="I63" s="173"/>
      <c r="J63" s="136"/>
      <c r="K63" s="136"/>
      <c r="L63" s="136"/>
      <c r="M63" s="173"/>
      <c r="N63" s="221"/>
      <c r="O63" s="222"/>
      <c r="P63" s="222"/>
      <c r="Q63" s="139"/>
      <c r="R63" s="139"/>
    </row>
    <row r="64" spans="1:18">
      <c r="A64" s="154"/>
      <c r="B64" s="159"/>
      <c r="C64" s="135"/>
      <c r="D64" s="135"/>
      <c r="E64" s="136"/>
      <c r="F64" s="136"/>
      <c r="G64" s="137"/>
      <c r="H64" s="137"/>
      <c r="I64" s="173"/>
      <c r="J64" s="136"/>
      <c r="K64" s="136"/>
      <c r="L64" s="136"/>
      <c r="M64" s="173"/>
      <c r="N64" s="221"/>
      <c r="O64" s="222"/>
      <c r="P64" s="222"/>
      <c r="Q64" s="139"/>
      <c r="R64" s="139"/>
    </row>
    <row r="65" spans="1:18">
      <c r="A65" s="567">
        <v>10</v>
      </c>
      <c r="B65" s="578" t="s">
        <v>122</v>
      </c>
      <c r="C65" s="338"/>
      <c r="D65" s="338"/>
      <c r="E65" s="339"/>
      <c r="F65" s="339"/>
      <c r="G65" s="338"/>
      <c r="H65" s="338"/>
      <c r="I65" s="340"/>
      <c r="J65" s="339"/>
      <c r="K65" s="339"/>
      <c r="L65" s="339"/>
      <c r="M65" s="340"/>
      <c r="N65" s="341"/>
      <c r="O65" s="342"/>
      <c r="P65" s="342"/>
      <c r="Q65" s="343"/>
      <c r="R65" s="343"/>
    </row>
    <row r="66" spans="1:18">
      <c r="A66" s="369"/>
      <c r="B66" s="362" t="s">
        <v>112</v>
      </c>
      <c r="C66" s="363">
        <v>0</v>
      </c>
      <c r="D66" s="363">
        <v>0</v>
      </c>
      <c r="E66" s="364">
        <v>0</v>
      </c>
      <c r="F66" s="364">
        <v>0</v>
      </c>
      <c r="G66" s="363">
        <v>0</v>
      </c>
      <c r="H66" s="363">
        <v>0</v>
      </c>
      <c r="I66" s="365">
        <f>C66+D66+E66+F66+G66+H66</f>
        <v>0</v>
      </c>
      <c r="J66" s="364">
        <v>0</v>
      </c>
      <c r="K66" s="364">
        <v>0</v>
      </c>
      <c r="L66" s="364">
        <v>0</v>
      </c>
      <c r="M66" s="365">
        <f>J66+K66+L66</f>
        <v>0</v>
      </c>
      <c r="N66" s="366" t="e">
        <f>M66/I66</f>
        <v>#DIV/0!</v>
      </c>
      <c r="O66" s="367">
        <f>I66-M66</f>
        <v>0</v>
      </c>
      <c r="P66" s="367">
        <f>M66*0.1</f>
        <v>0</v>
      </c>
      <c r="Q66" s="368">
        <v>0</v>
      </c>
      <c r="R66" s="368">
        <v>0</v>
      </c>
    </row>
    <row r="67" spans="1:18">
      <c r="A67" s="154"/>
      <c r="B67" s="159" t="s">
        <v>113</v>
      </c>
      <c r="C67" s="135"/>
      <c r="D67" s="135"/>
      <c r="E67" s="136"/>
      <c r="F67" s="136"/>
      <c r="G67" s="137"/>
      <c r="H67" s="137"/>
      <c r="I67" s="173"/>
      <c r="J67" s="136"/>
      <c r="K67" s="136"/>
      <c r="L67" s="136"/>
      <c r="M67" s="173"/>
      <c r="N67" s="221"/>
      <c r="O67" s="222"/>
      <c r="P67" s="222"/>
      <c r="Q67" s="139"/>
      <c r="R67" s="139"/>
    </row>
    <row r="68" spans="1:18">
      <c r="A68" s="154"/>
      <c r="B68" s="159"/>
      <c r="C68" s="135"/>
      <c r="D68" s="135"/>
      <c r="E68" s="136"/>
      <c r="F68" s="136"/>
      <c r="G68" s="137"/>
      <c r="H68" s="137"/>
      <c r="I68" s="173"/>
      <c r="J68" s="136"/>
      <c r="K68" s="136"/>
      <c r="L68" s="136"/>
      <c r="M68" s="173"/>
      <c r="N68" s="221"/>
      <c r="O68" s="222"/>
      <c r="P68" s="222"/>
      <c r="Q68" s="139"/>
      <c r="R68" s="139"/>
    </row>
    <row r="69" spans="1:18">
      <c r="A69" s="154"/>
      <c r="B69" s="159"/>
      <c r="C69" s="135"/>
      <c r="D69" s="135"/>
      <c r="E69" s="136"/>
      <c r="F69" s="136"/>
      <c r="G69" s="137"/>
      <c r="H69" s="137"/>
      <c r="I69" s="173"/>
      <c r="J69" s="136"/>
      <c r="K69" s="136"/>
      <c r="L69" s="136"/>
      <c r="M69" s="173"/>
      <c r="N69" s="221"/>
      <c r="O69" s="222"/>
      <c r="P69" s="222"/>
      <c r="Q69" s="139"/>
      <c r="R69" s="139"/>
    </row>
    <row r="70" spans="1:18">
      <c r="A70" s="154"/>
      <c r="B70" s="159"/>
      <c r="C70" s="135"/>
      <c r="D70" s="135"/>
      <c r="E70" s="136"/>
      <c r="F70" s="136"/>
      <c r="G70" s="137"/>
      <c r="H70" s="137"/>
      <c r="I70" s="173"/>
      <c r="J70" s="136"/>
      <c r="K70" s="136"/>
      <c r="L70" s="136"/>
      <c r="M70" s="173"/>
      <c r="N70" s="221"/>
      <c r="O70" s="222"/>
      <c r="P70" s="222"/>
      <c r="Q70" s="139"/>
      <c r="R70" s="139"/>
    </row>
    <row r="71" spans="1:18">
      <c r="A71" s="567">
        <v>11</v>
      </c>
      <c r="B71" s="578" t="s">
        <v>123</v>
      </c>
      <c r="C71" s="338"/>
      <c r="D71" s="338"/>
      <c r="E71" s="339"/>
      <c r="F71" s="339"/>
      <c r="G71" s="338"/>
      <c r="H71" s="338"/>
      <c r="I71" s="340"/>
      <c r="J71" s="339"/>
      <c r="K71" s="339"/>
      <c r="L71" s="339"/>
      <c r="M71" s="340"/>
      <c r="N71" s="341"/>
      <c r="O71" s="342"/>
      <c r="P71" s="342"/>
      <c r="Q71" s="343"/>
      <c r="R71" s="343"/>
    </row>
    <row r="72" spans="1:18">
      <c r="A72" s="369"/>
      <c r="B72" s="362" t="s">
        <v>112</v>
      </c>
      <c r="C72" s="363">
        <v>0</v>
      </c>
      <c r="D72" s="363">
        <v>0</v>
      </c>
      <c r="E72" s="364">
        <v>0</v>
      </c>
      <c r="F72" s="364">
        <v>0</v>
      </c>
      <c r="G72" s="363">
        <v>0</v>
      </c>
      <c r="H72" s="363">
        <v>0</v>
      </c>
      <c r="I72" s="365">
        <f>C72+D72+E72+F72+G72+H72</f>
        <v>0</v>
      </c>
      <c r="J72" s="364">
        <v>0</v>
      </c>
      <c r="K72" s="364">
        <v>0</v>
      </c>
      <c r="L72" s="364">
        <v>0</v>
      </c>
      <c r="M72" s="365">
        <f>J72+K72+L72</f>
        <v>0</v>
      </c>
      <c r="N72" s="366" t="e">
        <f>M72/I72</f>
        <v>#DIV/0!</v>
      </c>
      <c r="O72" s="367">
        <f>I72-M72</f>
        <v>0</v>
      </c>
      <c r="P72" s="367">
        <f>M72*0.1</f>
        <v>0</v>
      </c>
      <c r="Q72" s="368">
        <v>0</v>
      </c>
      <c r="R72" s="368">
        <v>0</v>
      </c>
    </row>
    <row r="73" spans="1:18">
      <c r="A73" s="154"/>
      <c r="B73" s="159" t="s">
        <v>113</v>
      </c>
      <c r="C73" s="135"/>
      <c r="D73" s="135"/>
      <c r="E73" s="136"/>
      <c r="F73" s="136"/>
      <c r="G73" s="137"/>
      <c r="H73" s="137"/>
      <c r="I73" s="173"/>
      <c r="J73" s="136"/>
      <c r="K73" s="136"/>
      <c r="L73" s="136"/>
      <c r="M73" s="173"/>
      <c r="N73" s="221"/>
      <c r="O73" s="222"/>
      <c r="P73" s="222"/>
      <c r="Q73" s="139"/>
      <c r="R73" s="139"/>
    </row>
    <row r="74" spans="1:18">
      <c r="A74" s="154"/>
      <c r="B74" s="159"/>
      <c r="C74" s="135"/>
      <c r="D74" s="135"/>
      <c r="E74" s="136"/>
      <c r="F74" s="136"/>
      <c r="G74" s="137"/>
      <c r="H74" s="137"/>
      <c r="I74" s="173"/>
      <c r="J74" s="136"/>
      <c r="K74" s="136"/>
      <c r="L74" s="136"/>
      <c r="M74" s="173"/>
      <c r="N74" s="221"/>
      <c r="O74" s="222"/>
      <c r="P74" s="222"/>
      <c r="Q74" s="139"/>
      <c r="R74" s="139"/>
    </row>
    <row r="75" spans="1:18">
      <c r="A75" s="154"/>
      <c r="B75" s="159"/>
      <c r="C75" s="135"/>
      <c r="D75" s="135"/>
      <c r="E75" s="136"/>
      <c r="F75" s="136"/>
      <c r="G75" s="137"/>
      <c r="H75" s="137"/>
      <c r="I75" s="173"/>
      <c r="J75" s="136"/>
      <c r="K75" s="136"/>
      <c r="L75" s="136"/>
      <c r="M75" s="173"/>
      <c r="N75" s="221"/>
      <c r="O75" s="222"/>
      <c r="P75" s="222"/>
      <c r="Q75" s="139"/>
      <c r="R75" s="139"/>
    </row>
    <row r="76" spans="1:18">
      <c r="A76" s="154"/>
      <c r="B76" s="159"/>
      <c r="C76" s="135"/>
      <c r="D76" s="135"/>
      <c r="E76" s="136"/>
      <c r="F76" s="136"/>
      <c r="G76" s="137"/>
      <c r="H76" s="137"/>
      <c r="I76" s="173"/>
      <c r="J76" s="136"/>
      <c r="K76" s="136"/>
      <c r="L76" s="136"/>
      <c r="M76" s="173"/>
      <c r="N76" s="221"/>
      <c r="O76" s="222"/>
      <c r="P76" s="222"/>
      <c r="Q76" s="139"/>
      <c r="R76" s="139"/>
    </row>
    <row r="77" spans="1:18">
      <c r="A77" s="567">
        <v>12</v>
      </c>
      <c r="B77" s="344" t="s">
        <v>124</v>
      </c>
      <c r="C77" s="338"/>
      <c r="D77" s="338"/>
      <c r="E77" s="339"/>
      <c r="F77" s="339"/>
      <c r="G77" s="338"/>
      <c r="H77" s="338"/>
      <c r="I77" s="340"/>
      <c r="J77" s="339"/>
      <c r="K77" s="339"/>
      <c r="L77" s="339"/>
      <c r="M77" s="340"/>
      <c r="N77" s="341"/>
      <c r="O77" s="342"/>
      <c r="P77" s="342"/>
      <c r="Q77" s="343"/>
      <c r="R77" s="343"/>
    </row>
    <row r="78" spans="1:18">
      <c r="A78" s="369"/>
      <c r="B78" s="362" t="s">
        <v>112</v>
      </c>
      <c r="C78" s="363">
        <v>0</v>
      </c>
      <c r="D78" s="363">
        <v>0</v>
      </c>
      <c r="E78" s="364">
        <v>0</v>
      </c>
      <c r="F78" s="364">
        <v>0</v>
      </c>
      <c r="G78" s="363">
        <v>0</v>
      </c>
      <c r="H78" s="363">
        <v>0</v>
      </c>
      <c r="I78" s="365">
        <f>C78+D78+E78+F78+G78+H78</f>
        <v>0</v>
      </c>
      <c r="J78" s="364">
        <v>0</v>
      </c>
      <c r="K78" s="364">
        <v>0</v>
      </c>
      <c r="L78" s="364">
        <v>0</v>
      </c>
      <c r="M78" s="365">
        <f>J78+K78+L78</f>
        <v>0</v>
      </c>
      <c r="N78" s="366" t="e">
        <f>M78/I78</f>
        <v>#DIV/0!</v>
      </c>
      <c r="O78" s="367">
        <f>I78-M78</f>
        <v>0</v>
      </c>
      <c r="P78" s="367">
        <f>M78*0.1</f>
        <v>0</v>
      </c>
      <c r="Q78" s="368">
        <v>0</v>
      </c>
      <c r="R78" s="368">
        <v>0</v>
      </c>
    </row>
    <row r="79" spans="1:18">
      <c r="A79" s="154"/>
      <c r="B79" s="159" t="s">
        <v>113</v>
      </c>
      <c r="C79" s="135"/>
      <c r="D79" s="135"/>
      <c r="E79" s="136"/>
      <c r="F79" s="136"/>
      <c r="G79" s="137"/>
      <c r="H79" s="137"/>
      <c r="I79" s="173"/>
      <c r="J79" s="136"/>
      <c r="K79" s="136"/>
      <c r="L79" s="136"/>
      <c r="M79" s="173"/>
      <c r="N79" s="221"/>
      <c r="O79" s="222"/>
      <c r="P79" s="222"/>
      <c r="Q79" s="139"/>
      <c r="R79" s="139"/>
    </row>
    <row r="80" spans="1:18">
      <c r="A80" s="154"/>
      <c r="B80" s="159"/>
      <c r="C80" s="135"/>
      <c r="D80" s="135"/>
      <c r="E80" s="136"/>
      <c r="F80" s="136"/>
      <c r="G80" s="137"/>
      <c r="H80" s="137"/>
      <c r="I80" s="173"/>
      <c r="J80" s="136"/>
      <c r="K80" s="136"/>
      <c r="L80" s="136"/>
      <c r="M80" s="173"/>
      <c r="N80" s="221"/>
      <c r="O80" s="222"/>
      <c r="P80" s="222"/>
      <c r="Q80" s="139"/>
      <c r="R80" s="139"/>
    </row>
    <row r="81" spans="1:18">
      <c r="A81" s="154"/>
      <c r="B81" s="159"/>
      <c r="C81" s="135"/>
      <c r="D81" s="135"/>
      <c r="E81" s="136"/>
      <c r="F81" s="136"/>
      <c r="G81" s="137"/>
      <c r="H81" s="137"/>
      <c r="I81" s="173"/>
      <c r="J81" s="136"/>
      <c r="K81" s="136"/>
      <c r="L81" s="136"/>
      <c r="M81" s="173"/>
      <c r="N81" s="221"/>
      <c r="O81" s="222"/>
      <c r="P81" s="222"/>
      <c r="Q81" s="139"/>
      <c r="R81" s="139"/>
    </row>
    <row r="82" spans="1:18">
      <c r="A82" s="154"/>
      <c r="B82" s="159"/>
      <c r="C82" s="135"/>
      <c r="D82" s="135"/>
      <c r="E82" s="136"/>
      <c r="F82" s="136"/>
      <c r="G82" s="137"/>
      <c r="H82" s="137"/>
      <c r="I82" s="173"/>
      <c r="J82" s="136"/>
      <c r="K82" s="136"/>
      <c r="L82" s="136"/>
      <c r="M82" s="173"/>
      <c r="N82" s="221"/>
      <c r="O82" s="222"/>
      <c r="P82" s="222"/>
      <c r="Q82" s="139"/>
      <c r="R82" s="139"/>
    </row>
    <row r="83" spans="1:18">
      <c r="A83" s="567">
        <v>13</v>
      </c>
      <c r="B83" s="578" t="s">
        <v>125</v>
      </c>
      <c r="C83" s="338"/>
      <c r="D83" s="338"/>
      <c r="E83" s="339"/>
      <c r="F83" s="339"/>
      <c r="G83" s="338"/>
      <c r="H83" s="338"/>
      <c r="I83" s="340"/>
      <c r="J83" s="339"/>
      <c r="K83" s="339"/>
      <c r="L83" s="339"/>
      <c r="M83" s="340"/>
      <c r="N83" s="341"/>
      <c r="O83" s="342"/>
      <c r="P83" s="342"/>
      <c r="Q83" s="343"/>
      <c r="R83" s="343"/>
    </row>
    <row r="84" spans="1:18">
      <c r="A84" s="369"/>
      <c r="B84" s="362" t="s">
        <v>112</v>
      </c>
      <c r="C84" s="363">
        <v>0</v>
      </c>
      <c r="D84" s="363">
        <v>0</v>
      </c>
      <c r="E84" s="364">
        <v>0</v>
      </c>
      <c r="F84" s="364">
        <v>0</v>
      </c>
      <c r="G84" s="363">
        <v>0</v>
      </c>
      <c r="H84" s="363">
        <v>0</v>
      </c>
      <c r="I84" s="365">
        <f>C84+D84+E84+F84+G84+H84</f>
        <v>0</v>
      </c>
      <c r="J84" s="364">
        <v>0</v>
      </c>
      <c r="K84" s="364">
        <v>0</v>
      </c>
      <c r="L84" s="364">
        <v>0</v>
      </c>
      <c r="M84" s="365">
        <f>J84+K84+L84</f>
        <v>0</v>
      </c>
      <c r="N84" s="366" t="e">
        <f>M84/I84</f>
        <v>#DIV/0!</v>
      </c>
      <c r="O84" s="367">
        <f>I84-M84</f>
        <v>0</v>
      </c>
      <c r="P84" s="367">
        <f>M84*0.1</f>
        <v>0</v>
      </c>
      <c r="Q84" s="368">
        <v>0</v>
      </c>
      <c r="R84" s="368">
        <v>0</v>
      </c>
    </row>
    <row r="85" spans="1:18">
      <c r="A85" s="154"/>
      <c r="B85" s="159" t="s">
        <v>113</v>
      </c>
      <c r="C85" s="135"/>
      <c r="D85" s="135"/>
      <c r="E85" s="136"/>
      <c r="F85" s="136"/>
      <c r="G85" s="137"/>
      <c r="H85" s="137"/>
      <c r="I85" s="173"/>
      <c r="J85" s="136"/>
      <c r="K85" s="136"/>
      <c r="L85" s="136"/>
      <c r="M85" s="173"/>
      <c r="N85" s="221"/>
      <c r="O85" s="222"/>
      <c r="P85" s="222"/>
      <c r="Q85" s="139"/>
      <c r="R85" s="139"/>
    </row>
    <row r="86" spans="1:18">
      <c r="A86" s="154"/>
      <c r="B86" s="159"/>
      <c r="C86" s="135"/>
      <c r="D86" s="135"/>
      <c r="E86" s="136"/>
      <c r="F86" s="136"/>
      <c r="G86" s="137"/>
      <c r="H86" s="137"/>
      <c r="I86" s="173"/>
      <c r="J86" s="136"/>
      <c r="K86" s="136"/>
      <c r="L86" s="136"/>
      <c r="M86" s="173"/>
      <c r="N86" s="221"/>
      <c r="O86" s="222"/>
      <c r="P86" s="222"/>
      <c r="Q86" s="139"/>
      <c r="R86" s="139"/>
    </row>
    <row r="87" spans="1:18">
      <c r="A87" s="154"/>
      <c r="B87" s="159"/>
      <c r="C87" s="135"/>
      <c r="D87" s="135"/>
      <c r="E87" s="136"/>
      <c r="F87" s="136"/>
      <c r="G87" s="137"/>
      <c r="H87" s="137"/>
      <c r="I87" s="173"/>
      <c r="J87" s="136"/>
      <c r="K87" s="136"/>
      <c r="L87" s="136"/>
      <c r="M87" s="173"/>
      <c r="N87" s="221"/>
      <c r="O87" s="222"/>
      <c r="P87" s="222"/>
      <c r="Q87" s="139"/>
      <c r="R87" s="139"/>
    </row>
    <row r="88" spans="1:18">
      <c r="A88" s="154"/>
      <c r="B88" s="159"/>
      <c r="C88" s="135"/>
      <c r="D88" s="135"/>
      <c r="E88" s="136"/>
      <c r="F88" s="136"/>
      <c r="G88" s="137"/>
      <c r="H88" s="137"/>
      <c r="I88" s="173"/>
      <c r="J88" s="136"/>
      <c r="K88" s="136"/>
      <c r="L88" s="136"/>
      <c r="M88" s="173"/>
      <c r="N88" s="221"/>
      <c r="O88" s="222"/>
      <c r="P88" s="222"/>
      <c r="Q88" s="139"/>
      <c r="R88" s="139"/>
    </row>
    <row r="89" spans="1:18">
      <c r="A89" s="567">
        <v>14</v>
      </c>
      <c r="B89" s="578" t="s">
        <v>126</v>
      </c>
      <c r="C89" s="338"/>
      <c r="D89" s="338"/>
      <c r="E89" s="339"/>
      <c r="F89" s="339"/>
      <c r="G89" s="338"/>
      <c r="H89" s="338"/>
      <c r="I89" s="340"/>
      <c r="J89" s="339"/>
      <c r="K89" s="339"/>
      <c r="L89" s="339"/>
      <c r="M89" s="340"/>
      <c r="N89" s="341"/>
      <c r="O89" s="342"/>
      <c r="P89" s="342"/>
      <c r="Q89" s="343"/>
      <c r="R89" s="343"/>
    </row>
    <row r="90" spans="1:18">
      <c r="A90" s="369"/>
      <c r="B90" s="362" t="s">
        <v>112</v>
      </c>
      <c r="C90" s="363">
        <v>0</v>
      </c>
      <c r="D90" s="363">
        <v>0</v>
      </c>
      <c r="E90" s="364">
        <v>0</v>
      </c>
      <c r="F90" s="364">
        <v>0</v>
      </c>
      <c r="G90" s="363">
        <v>0</v>
      </c>
      <c r="H90" s="363">
        <v>0</v>
      </c>
      <c r="I90" s="365">
        <f>C90+D90+E90+F90+G90+H90</f>
        <v>0</v>
      </c>
      <c r="J90" s="364">
        <v>0</v>
      </c>
      <c r="K90" s="364">
        <v>0</v>
      </c>
      <c r="L90" s="364">
        <v>0</v>
      </c>
      <c r="M90" s="365">
        <f>J90+K90+L90</f>
        <v>0</v>
      </c>
      <c r="N90" s="366" t="e">
        <f>M90/I90</f>
        <v>#DIV/0!</v>
      </c>
      <c r="O90" s="367">
        <f>I90-M90</f>
        <v>0</v>
      </c>
      <c r="P90" s="367">
        <f>M90*0.1</f>
        <v>0</v>
      </c>
      <c r="Q90" s="368">
        <v>0</v>
      </c>
      <c r="R90" s="368">
        <v>0</v>
      </c>
    </row>
    <row r="91" spans="1:18">
      <c r="A91" s="154"/>
      <c r="B91" s="159" t="s">
        <v>113</v>
      </c>
      <c r="C91" s="135"/>
      <c r="D91" s="135"/>
      <c r="E91" s="136"/>
      <c r="F91" s="136"/>
      <c r="G91" s="137"/>
      <c r="H91" s="137"/>
      <c r="I91" s="173"/>
      <c r="J91" s="136"/>
      <c r="K91" s="136"/>
      <c r="L91" s="136"/>
      <c r="M91" s="173"/>
      <c r="N91" s="221"/>
      <c r="O91" s="222"/>
      <c r="P91" s="222"/>
      <c r="Q91" s="139"/>
      <c r="R91" s="139"/>
    </row>
    <row r="92" spans="1:18">
      <c r="A92" s="154"/>
      <c r="B92" s="159"/>
      <c r="C92" s="135"/>
      <c r="D92" s="135"/>
      <c r="E92" s="136"/>
      <c r="F92" s="136"/>
      <c r="G92" s="137"/>
      <c r="H92" s="137"/>
      <c r="I92" s="173"/>
      <c r="J92" s="136"/>
      <c r="K92" s="136"/>
      <c r="L92" s="136"/>
      <c r="M92" s="173"/>
      <c r="N92" s="221"/>
      <c r="O92" s="222"/>
      <c r="P92" s="222"/>
      <c r="Q92" s="139"/>
      <c r="R92" s="139"/>
    </row>
    <row r="93" spans="1:18">
      <c r="A93" s="154"/>
      <c r="B93" s="159"/>
      <c r="C93" s="135"/>
      <c r="D93" s="135"/>
      <c r="E93" s="136"/>
      <c r="F93" s="136"/>
      <c r="G93" s="137"/>
      <c r="H93" s="137"/>
      <c r="I93" s="173"/>
      <c r="J93" s="136"/>
      <c r="K93" s="136"/>
      <c r="L93" s="136"/>
      <c r="M93" s="173"/>
      <c r="N93" s="221"/>
      <c r="O93" s="222"/>
      <c r="P93" s="222"/>
      <c r="Q93" s="139"/>
      <c r="R93" s="139"/>
    </row>
    <row r="94" spans="1:18">
      <c r="A94" s="154"/>
      <c r="B94" s="159"/>
      <c r="C94" s="135"/>
      <c r="D94" s="135"/>
      <c r="E94" s="136"/>
      <c r="F94" s="136"/>
      <c r="G94" s="137"/>
      <c r="H94" s="137"/>
      <c r="I94" s="173"/>
      <c r="J94" s="136"/>
      <c r="K94" s="136"/>
      <c r="L94" s="136"/>
      <c r="M94" s="173"/>
      <c r="N94" s="221"/>
      <c r="O94" s="222"/>
      <c r="P94" s="222"/>
      <c r="Q94" s="139"/>
      <c r="R94" s="139"/>
    </row>
    <row r="95" spans="1:18">
      <c r="A95" s="567">
        <v>15</v>
      </c>
      <c r="B95" s="578" t="s">
        <v>127</v>
      </c>
      <c r="C95" s="338"/>
      <c r="D95" s="338"/>
      <c r="E95" s="339"/>
      <c r="F95" s="339"/>
      <c r="G95" s="338"/>
      <c r="H95" s="338"/>
      <c r="I95" s="340"/>
      <c r="J95" s="339"/>
      <c r="K95" s="339"/>
      <c r="L95" s="339"/>
      <c r="M95" s="340"/>
      <c r="N95" s="341"/>
      <c r="O95" s="342"/>
      <c r="P95" s="342"/>
      <c r="Q95" s="343"/>
      <c r="R95" s="343"/>
    </row>
    <row r="96" spans="1:18" ht="15.75">
      <c r="A96" s="154"/>
      <c r="B96" s="579" t="s">
        <v>128</v>
      </c>
      <c r="C96" s="345"/>
      <c r="D96" s="345"/>
      <c r="E96" s="346"/>
      <c r="F96" s="346"/>
      <c r="G96" s="345"/>
      <c r="H96" s="345"/>
      <c r="I96" s="347"/>
      <c r="J96" s="346"/>
      <c r="K96" s="346"/>
      <c r="L96" s="346"/>
      <c r="M96" s="347"/>
      <c r="N96" s="348"/>
      <c r="O96" s="349"/>
      <c r="P96" s="349"/>
      <c r="Q96" s="350"/>
      <c r="R96" s="350"/>
    </row>
    <row r="97" spans="1:18">
      <c r="A97" s="369"/>
      <c r="B97" s="362" t="s">
        <v>112</v>
      </c>
      <c r="C97" s="363">
        <v>0</v>
      </c>
      <c r="D97" s="363">
        <v>0</v>
      </c>
      <c r="E97" s="364">
        <v>0</v>
      </c>
      <c r="F97" s="364">
        <v>0</v>
      </c>
      <c r="G97" s="363">
        <v>0</v>
      </c>
      <c r="H97" s="363">
        <v>0</v>
      </c>
      <c r="I97" s="365">
        <f>C97+D97+E97+F97+G97+H97</f>
        <v>0</v>
      </c>
      <c r="J97" s="364">
        <v>0</v>
      </c>
      <c r="K97" s="364">
        <v>0</v>
      </c>
      <c r="L97" s="364">
        <v>0</v>
      </c>
      <c r="M97" s="365">
        <f>J97+K97+L97</f>
        <v>0</v>
      </c>
      <c r="N97" s="366" t="e">
        <f>M97/I97</f>
        <v>#DIV/0!</v>
      </c>
      <c r="O97" s="367">
        <f>I97-M97</f>
        <v>0</v>
      </c>
      <c r="P97" s="367">
        <f>M97*0.1</f>
        <v>0</v>
      </c>
      <c r="Q97" s="368">
        <v>0</v>
      </c>
      <c r="R97" s="368">
        <v>0</v>
      </c>
    </row>
    <row r="98" spans="1:18">
      <c r="A98" s="154"/>
      <c r="B98" s="159" t="s">
        <v>113</v>
      </c>
      <c r="C98" s="135"/>
      <c r="D98" s="135"/>
      <c r="E98" s="136"/>
      <c r="F98" s="136"/>
      <c r="G98" s="137"/>
      <c r="H98" s="137"/>
      <c r="I98" s="173"/>
      <c r="J98" s="136"/>
      <c r="K98" s="136"/>
      <c r="L98" s="136"/>
      <c r="M98" s="173"/>
      <c r="N98" s="221"/>
      <c r="O98" s="222"/>
      <c r="P98" s="222"/>
      <c r="Q98" s="139"/>
      <c r="R98" s="139"/>
    </row>
    <row r="99" spans="1:18">
      <c r="A99" s="154"/>
      <c r="B99" s="159"/>
      <c r="C99" s="135"/>
      <c r="D99" s="135"/>
      <c r="E99" s="136"/>
      <c r="F99" s="136"/>
      <c r="G99" s="137"/>
      <c r="H99" s="137"/>
      <c r="I99" s="173"/>
      <c r="J99" s="136"/>
      <c r="K99" s="136"/>
      <c r="L99" s="136"/>
      <c r="M99" s="173"/>
      <c r="N99" s="221"/>
      <c r="O99" s="222"/>
      <c r="P99" s="222"/>
      <c r="Q99" s="139"/>
      <c r="R99" s="139"/>
    </row>
    <row r="100" spans="1:18">
      <c r="A100" s="154"/>
      <c r="B100" s="159"/>
      <c r="C100" s="135"/>
      <c r="D100" s="135"/>
      <c r="E100" s="136"/>
      <c r="F100" s="136"/>
      <c r="G100" s="137"/>
      <c r="H100" s="137"/>
      <c r="I100" s="173"/>
      <c r="J100" s="136"/>
      <c r="K100" s="136"/>
      <c r="L100" s="136"/>
      <c r="M100" s="173"/>
      <c r="N100" s="221"/>
      <c r="O100" s="222"/>
      <c r="P100" s="222"/>
      <c r="Q100" s="139"/>
      <c r="R100" s="139"/>
    </row>
    <row r="101" spans="1:18">
      <c r="A101" s="154"/>
      <c r="B101" s="159"/>
      <c r="C101" s="135"/>
      <c r="D101" s="135"/>
      <c r="E101" s="136"/>
      <c r="F101" s="136"/>
      <c r="G101" s="137"/>
      <c r="H101" s="137"/>
      <c r="I101" s="173"/>
      <c r="J101" s="136"/>
      <c r="K101" s="136"/>
      <c r="L101" s="136"/>
      <c r="M101" s="173"/>
      <c r="N101" s="221"/>
      <c r="O101" s="222"/>
      <c r="P101" s="222"/>
      <c r="Q101" s="139"/>
      <c r="R101" s="139"/>
    </row>
    <row r="102" spans="1:18">
      <c r="A102" s="154"/>
      <c r="B102" s="159"/>
      <c r="C102" s="135"/>
      <c r="D102" s="135"/>
      <c r="E102" s="136"/>
      <c r="F102" s="136"/>
      <c r="G102" s="137"/>
      <c r="H102" s="137"/>
      <c r="I102" s="173"/>
      <c r="J102" s="136"/>
      <c r="K102" s="136"/>
      <c r="L102" s="136"/>
      <c r="M102" s="173"/>
      <c r="N102" s="221"/>
      <c r="O102" s="222"/>
      <c r="P102" s="222"/>
      <c r="Q102" s="139"/>
      <c r="R102" s="139"/>
    </row>
    <row r="103" spans="1:18" ht="15.75">
      <c r="A103" s="154"/>
      <c r="B103" s="579" t="s">
        <v>129</v>
      </c>
      <c r="C103" s="345"/>
      <c r="D103" s="345"/>
      <c r="E103" s="346"/>
      <c r="F103" s="346"/>
      <c r="G103" s="345"/>
      <c r="H103" s="345"/>
      <c r="I103" s="347"/>
      <c r="J103" s="346"/>
      <c r="K103" s="346"/>
      <c r="L103" s="346"/>
      <c r="M103" s="347"/>
      <c r="N103" s="348"/>
      <c r="O103" s="349"/>
      <c r="P103" s="349"/>
      <c r="Q103" s="350"/>
      <c r="R103" s="350"/>
    </row>
    <row r="104" spans="1:18">
      <c r="A104" s="369"/>
      <c r="B104" s="362" t="s">
        <v>112</v>
      </c>
      <c r="C104" s="363">
        <v>0</v>
      </c>
      <c r="D104" s="363">
        <v>0</v>
      </c>
      <c r="E104" s="364">
        <v>0</v>
      </c>
      <c r="F104" s="364">
        <v>0</v>
      </c>
      <c r="G104" s="363">
        <v>0</v>
      </c>
      <c r="H104" s="363">
        <v>0</v>
      </c>
      <c r="I104" s="365">
        <f>C104+D104+E104+F104+G104+H104</f>
        <v>0</v>
      </c>
      <c r="J104" s="364">
        <v>0</v>
      </c>
      <c r="K104" s="364">
        <v>0</v>
      </c>
      <c r="L104" s="364">
        <v>0</v>
      </c>
      <c r="M104" s="365">
        <f>J104+K104+L104</f>
        <v>0</v>
      </c>
      <c r="N104" s="366" t="e">
        <f>M104/I104</f>
        <v>#DIV/0!</v>
      </c>
      <c r="O104" s="367">
        <f>I104-M104</f>
        <v>0</v>
      </c>
      <c r="P104" s="367">
        <f>M104*0.1</f>
        <v>0</v>
      </c>
      <c r="Q104" s="368">
        <v>0</v>
      </c>
      <c r="R104" s="368">
        <v>0</v>
      </c>
    </row>
    <row r="105" spans="1:18">
      <c r="A105" s="154"/>
      <c r="B105" s="159" t="s">
        <v>113</v>
      </c>
      <c r="C105" s="135"/>
      <c r="D105" s="135"/>
      <c r="E105" s="136"/>
      <c r="F105" s="136"/>
      <c r="G105" s="137"/>
      <c r="H105" s="137"/>
      <c r="I105" s="173"/>
      <c r="J105" s="136"/>
      <c r="K105" s="136"/>
      <c r="L105" s="136"/>
      <c r="M105" s="173"/>
      <c r="N105" s="221"/>
      <c r="O105" s="222"/>
      <c r="P105" s="222"/>
      <c r="Q105" s="139"/>
      <c r="R105" s="139"/>
    </row>
    <row r="106" spans="1:18">
      <c r="A106" s="154"/>
      <c r="B106" s="159"/>
      <c r="C106" s="135"/>
      <c r="D106" s="135"/>
      <c r="E106" s="136"/>
      <c r="F106" s="136"/>
      <c r="G106" s="137"/>
      <c r="H106" s="137"/>
      <c r="I106" s="173"/>
      <c r="J106" s="136"/>
      <c r="K106" s="136"/>
      <c r="L106" s="136"/>
      <c r="M106" s="173"/>
      <c r="N106" s="221"/>
      <c r="O106" s="222"/>
      <c r="P106" s="222"/>
      <c r="Q106" s="139"/>
      <c r="R106" s="139"/>
    </row>
    <row r="107" spans="1:18">
      <c r="A107" s="154"/>
      <c r="B107" s="159"/>
      <c r="C107" s="135"/>
      <c r="D107" s="135"/>
      <c r="E107" s="136"/>
      <c r="F107" s="136"/>
      <c r="G107" s="137"/>
      <c r="H107" s="137"/>
      <c r="I107" s="173"/>
      <c r="J107" s="136"/>
      <c r="K107" s="136"/>
      <c r="L107" s="136"/>
      <c r="M107" s="173"/>
      <c r="N107" s="221"/>
      <c r="O107" s="222"/>
      <c r="P107" s="222"/>
      <c r="Q107" s="139"/>
      <c r="R107" s="139"/>
    </row>
    <row r="108" spans="1:18">
      <c r="A108" s="154"/>
      <c r="B108" s="159"/>
      <c r="C108" s="135"/>
      <c r="D108" s="135"/>
      <c r="E108" s="136"/>
      <c r="F108" s="136"/>
      <c r="G108" s="137"/>
      <c r="H108" s="137"/>
      <c r="I108" s="173"/>
      <c r="J108" s="136"/>
      <c r="K108" s="136"/>
      <c r="L108" s="136"/>
      <c r="M108" s="173"/>
      <c r="N108" s="221"/>
      <c r="O108" s="222"/>
      <c r="P108" s="222"/>
      <c r="Q108" s="139"/>
      <c r="R108" s="139"/>
    </row>
    <row r="109" spans="1:18" ht="15.75">
      <c r="A109" s="154"/>
      <c r="B109" s="579" t="s">
        <v>130</v>
      </c>
      <c r="C109" s="345"/>
      <c r="D109" s="345"/>
      <c r="E109" s="346"/>
      <c r="F109" s="346"/>
      <c r="G109" s="345"/>
      <c r="H109" s="345"/>
      <c r="I109" s="347"/>
      <c r="J109" s="346"/>
      <c r="K109" s="346"/>
      <c r="L109" s="346"/>
      <c r="M109" s="347"/>
      <c r="N109" s="348"/>
      <c r="O109" s="349"/>
      <c r="P109" s="349"/>
      <c r="Q109" s="350"/>
      <c r="R109" s="350"/>
    </row>
    <row r="110" spans="1:18">
      <c r="A110" s="369"/>
      <c r="B110" s="362" t="s">
        <v>112</v>
      </c>
      <c r="C110" s="363">
        <v>0</v>
      </c>
      <c r="D110" s="363">
        <v>0</v>
      </c>
      <c r="E110" s="364">
        <v>0</v>
      </c>
      <c r="F110" s="364">
        <v>0</v>
      </c>
      <c r="G110" s="363">
        <v>0</v>
      </c>
      <c r="H110" s="363">
        <v>0</v>
      </c>
      <c r="I110" s="365">
        <f>C110+D110+E110+F110+G110+H110</f>
        <v>0</v>
      </c>
      <c r="J110" s="364">
        <v>0</v>
      </c>
      <c r="K110" s="364">
        <v>0</v>
      </c>
      <c r="L110" s="364">
        <v>0</v>
      </c>
      <c r="M110" s="365">
        <f>J110+K110+L110</f>
        <v>0</v>
      </c>
      <c r="N110" s="366" t="e">
        <f>M110/I110</f>
        <v>#DIV/0!</v>
      </c>
      <c r="O110" s="367">
        <f>I110-M110</f>
        <v>0</v>
      </c>
      <c r="P110" s="367">
        <f>M110*0.1</f>
        <v>0</v>
      </c>
      <c r="Q110" s="368">
        <v>0</v>
      </c>
      <c r="R110" s="368">
        <v>0</v>
      </c>
    </row>
    <row r="111" spans="1:18">
      <c r="A111" s="154"/>
      <c r="B111" s="159" t="s">
        <v>113</v>
      </c>
      <c r="C111" s="135"/>
      <c r="D111" s="135"/>
      <c r="E111" s="136"/>
      <c r="F111" s="136"/>
      <c r="G111" s="137"/>
      <c r="H111" s="137"/>
      <c r="I111" s="173"/>
      <c r="J111" s="136"/>
      <c r="K111" s="136"/>
      <c r="L111" s="136"/>
      <c r="M111" s="173"/>
      <c r="N111" s="221"/>
      <c r="O111" s="222"/>
      <c r="P111" s="222"/>
      <c r="Q111" s="139"/>
      <c r="R111" s="139"/>
    </row>
    <row r="112" spans="1:18">
      <c r="A112" s="154"/>
      <c r="B112" s="159"/>
      <c r="C112" s="135"/>
      <c r="D112" s="135"/>
      <c r="E112" s="136"/>
      <c r="F112" s="136"/>
      <c r="G112" s="137"/>
      <c r="H112" s="137"/>
      <c r="I112" s="173"/>
      <c r="J112" s="136"/>
      <c r="K112" s="136"/>
      <c r="L112" s="136"/>
      <c r="M112" s="173"/>
      <c r="N112" s="221"/>
      <c r="O112" s="222"/>
      <c r="P112" s="222"/>
      <c r="Q112" s="139"/>
      <c r="R112" s="139"/>
    </row>
    <row r="113" spans="1:18">
      <c r="A113" s="154"/>
      <c r="B113" s="159"/>
      <c r="C113" s="135"/>
      <c r="D113" s="135"/>
      <c r="E113" s="136"/>
      <c r="F113" s="136"/>
      <c r="G113" s="137"/>
      <c r="H113" s="137"/>
      <c r="I113" s="173"/>
      <c r="J113" s="136"/>
      <c r="K113" s="136"/>
      <c r="L113" s="136"/>
      <c r="M113" s="173"/>
      <c r="N113" s="221"/>
      <c r="O113" s="222"/>
      <c r="P113" s="222"/>
      <c r="Q113" s="139"/>
      <c r="R113" s="139"/>
    </row>
    <row r="114" spans="1:18">
      <c r="A114" s="154"/>
      <c r="B114" s="159"/>
      <c r="C114" s="135"/>
      <c r="D114" s="135"/>
      <c r="E114" s="136"/>
      <c r="F114" s="136"/>
      <c r="G114" s="137"/>
      <c r="H114" s="137"/>
      <c r="I114" s="173"/>
      <c r="J114" s="136"/>
      <c r="K114" s="136"/>
      <c r="L114" s="136"/>
      <c r="M114" s="173"/>
      <c r="N114" s="221"/>
      <c r="O114" s="222"/>
      <c r="P114" s="222"/>
      <c r="Q114" s="139"/>
      <c r="R114" s="139"/>
    </row>
    <row r="115" spans="1:18">
      <c r="A115" s="568">
        <v>16</v>
      </c>
      <c r="B115" s="578" t="s">
        <v>131</v>
      </c>
      <c r="C115" s="338"/>
      <c r="D115" s="338"/>
      <c r="E115" s="339"/>
      <c r="F115" s="339"/>
      <c r="G115" s="338"/>
      <c r="H115" s="338"/>
      <c r="I115" s="340"/>
      <c r="J115" s="339"/>
      <c r="K115" s="339"/>
      <c r="L115" s="339"/>
      <c r="M115" s="340"/>
      <c r="N115" s="341"/>
      <c r="O115" s="342"/>
      <c r="P115" s="342"/>
      <c r="Q115" s="343"/>
      <c r="R115" s="343"/>
    </row>
    <row r="116" spans="1:18">
      <c r="A116" s="374"/>
      <c r="B116" s="362" t="s">
        <v>112</v>
      </c>
      <c r="C116" s="363">
        <v>0</v>
      </c>
      <c r="D116" s="363">
        <v>0</v>
      </c>
      <c r="E116" s="364">
        <v>0</v>
      </c>
      <c r="F116" s="364">
        <v>0</v>
      </c>
      <c r="G116" s="363">
        <v>0</v>
      </c>
      <c r="H116" s="363">
        <v>0</v>
      </c>
      <c r="I116" s="365">
        <f>C116+D116+E116+F116+G116+H116</f>
        <v>0</v>
      </c>
      <c r="J116" s="364">
        <v>0</v>
      </c>
      <c r="K116" s="364">
        <v>0</v>
      </c>
      <c r="L116" s="364">
        <v>0</v>
      </c>
      <c r="M116" s="365">
        <f>J116+K116+L116</f>
        <v>0</v>
      </c>
      <c r="N116" s="366" t="e">
        <f>M116/I116</f>
        <v>#DIV/0!</v>
      </c>
      <c r="O116" s="367">
        <f>I116-M116</f>
        <v>0</v>
      </c>
      <c r="P116" s="367">
        <f>M116*0.1</f>
        <v>0</v>
      </c>
      <c r="Q116" s="368">
        <v>0</v>
      </c>
      <c r="R116" s="368">
        <v>0</v>
      </c>
    </row>
    <row r="117" spans="1:18">
      <c r="A117" s="153"/>
      <c r="B117" s="159" t="s">
        <v>113</v>
      </c>
      <c r="C117" s="135"/>
      <c r="D117" s="135"/>
      <c r="E117" s="136"/>
      <c r="F117" s="136"/>
      <c r="G117" s="137"/>
      <c r="H117" s="137"/>
      <c r="I117" s="173"/>
      <c r="J117" s="136"/>
      <c r="K117" s="136"/>
      <c r="L117" s="136"/>
      <c r="M117" s="173"/>
      <c r="N117" s="221"/>
      <c r="O117" s="222"/>
      <c r="P117" s="222"/>
      <c r="Q117" s="139"/>
      <c r="R117" s="139"/>
    </row>
    <row r="118" spans="1:18">
      <c r="A118" s="153"/>
      <c r="B118" s="159"/>
      <c r="C118" s="135"/>
      <c r="D118" s="135"/>
      <c r="E118" s="136"/>
      <c r="F118" s="136"/>
      <c r="G118" s="137"/>
      <c r="H118" s="137"/>
      <c r="I118" s="173"/>
      <c r="J118" s="136"/>
      <c r="K118" s="136"/>
      <c r="L118" s="136"/>
      <c r="M118" s="173"/>
      <c r="N118" s="221"/>
      <c r="O118" s="222"/>
      <c r="P118" s="222"/>
      <c r="Q118" s="139"/>
      <c r="R118" s="139"/>
    </row>
    <row r="119" spans="1:18">
      <c r="A119" s="153"/>
      <c r="B119" s="159"/>
      <c r="C119" s="135"/>
      <c r="D119" s="135"/>
      <c r="E119" s="136"/>
      <c r="F119" s="136"/>
      <c r="G119" s="137"/>
      <c r="H119" s="137"/>
      <c r="I119" s="173"/>
      <c r="J119" s="136"/>
      <c r="K119" s="136"/>
      <c r="L119" s="136"/>
      <c r="M119" s="173"/>
      <c r="N119" s="221"/>
      <c r="O119" s="222"/>
      <c r="P119" s="222"/>
      <c r="Q119" s="139"/>
      <c r="R119" s="139"/>
    </row>
    <row r="120" spans="1:18">
      <c r="A120" s="153"/>
      <c r="B120" s="159"/>
      <c r="C120" s="135"/>
      <c r="D120" s="135"/>
      <c r="E120" s="136"/>
      <c r="F120" s="136"/>
      <c r="G120" s="137"/>
      <c r="H120" s="137"/>
      <c r="I120" s="173"/>
      <c r="J120" s="136"/>
      <c r="K120" s="136"/>
      <c r="L120" s="136"/>
      <c r="M120" s="173"/>
      <c r="N120" s="221"/>
      <c r="O120" s="222"/>
      <c r="P120" s="222"/>
      <c r="Q120" s="139"/>
      <c r="R120" s="139"/>
    </row>
    <row r="121" spans="1:18">
      <c r="A121" s="569">
        <v>17</v>
      </c>
      <c r="B121" s="578" t="s">
        <v>132</v>
      </c>
      <c r="C121" s="338"/>
      <c r="D121" s="338"/>
      <c r="E121" s="339"/>
      <c r="F121" s="339"/>
      <c r="G121" s="338"/>
      <c r="H121" s="338"/>
      <c r="I121" s="340"/>
      <c r="J121" s="339"/>
      <c r="K121" s="339"/>
      <c r="L121" s="339"/>
      <c r="M121" s="340"/>
      <c r="N121" s="341"/>
      <c r="O121" s="342"/>
      <c r="P121" s="342"/>
      <c r="Q121" s="343"/>
      <c r="R121" s="343"/>
    </row>
    <row r="122" spans="1:18">
      <c r="A122" s="374"/>
      <c r="B122" s="362" t="s">
        <v>112</v>
      </c>
      <c r="C122" s="363">
        <v>0</v>
      </c>
      <c r="D122" s="363">
        <v>0</v>
      </c>
      <c r="E122" s="364">
        <v>0</v>
      </c>
      <c r="F122" s="364">
        <v>0</v>
      </c>
      <c r="G122" s="363">
        <v>0</v>
      </c>
      <c r="H122" s="363">
        <v>0</v>
      </c>
      <c r="I122" s="365">
        <f>C122+D122+E122+F122+G122+H122</f>
        <v>0</v>
      </c>
      <c r="J122" s="364">
        <v>0</v>
      </c>
      <c r="K122" s="364">
        <v>0</v>
      </c>
      <c r="L122" s="364">
        <v>0</v>
      </c>
      <c r="M122" s="365">
        <f>J122+K122+L122</f>
        <v>0</v>
      </c>
      <c r="N122" s="366" t="e">
        <f>M122/I122</f>
        <v>#DIV/0!</v>
      </c>
      <c r="O122" s="367">
        <f>I122-M122</f>
        <v>0</v>
      </c>
      <c r="P122" s="367">
        <f>M122*0.1</f>
        <v>0</v>
      </c>
      <c r="Q122" s="368">
        <v>0</v>
      </c>
      <c r="R122" s="368">
        <v>0</v>
      </c>
    </row>
    <row r="123" spans="1:18">
      <c r="A123" s="153"/>
      <c r="B123" s="159" t="s">
        <v>113</v>
      </c>
      <c r="C123" s="135"/>
      <c r="D123" s="135"/>
      <c r="E123" s="136"/>
      <c r="F123" s="136"/>
      <c r="G123" s="137"/>
      <c r="H123" s="137"/>
      <c r="I123" s="173"/>
      <c r="J123" s="136"/>
      <c r="K123" s="136"/>
      <c r="L123" s="136"/>
      <c r="M123" s="173"/>
      <c r="N123" s="221"/>
      <c r="O123" s="222"/>
      <c r="P123" s="222"/>
      <c r="Q123" s="139"/>
      <c r="R123" s="139"/>
    </row>
    <row r="124" spans="1:18">
      <c r="A124" s="153"/>
      <c r="B124" s="159"/>
      <c r="C124" s="135"/>
      <c r="D124" s="135"/>
      <c r="E124" s="136"/>
      <c r="F124" s="136"/>
      <c r="G124" s="137"/>
      <c r="H124" s="137"/>
      <c r="I124" s="173"/>
      <c r="J124" s="136"/>
      <c r="K124" s="136"/>
      <c r="L124" s="136"/>
      <c r="M124" s="173"/>
      <c r="N124" s="221"/>
      <c r="O124" s="222"/>
      <c r="P124" s="222"/>
      <c r="Q124" s="139"/>
      <c r="R124" s="139"/>
    </row>
    <row r="125" spans="1:18">
      <c r="A125" s="153"/>
      <c r="B125" s="159"/>
      <c r="C125" s="135"/>
      <c r="D125" s="135"/>
      <c r="E125" s="136"/>
      <c r="F125" s="136"/>
      <c r="G125" s="137"/>
      <c r="H125" s="137"/>
      <c r="I125" s="173"/>
      <c r="J125" s="136"/>
      <c r="K125" s="136"/>
      <c r="L125" s="136"/>
      <c r="M125" s="173"/>
      <c r="N125" s="221"/>
      <c r="O125" s="222"/>
      <c r="P125" s="222"/>
      <c r="Q125" s="139"/>
      <c r="R125" s="139"/>
    </row>
    <row r="126" spans="1:18">
      <c r="A126" s="153"/>
      <c r="B126" s="159"/>
      <c r="C126" s="135"/>
      <c r="D126" s="135"/>
      <c r="E126" s="136"/>
      <c r="F126" s="136"/>
      <c r="G126" s="137"/>
      <c r="H126" s="137"/>
      <c r="I126" s="173"/>
      <c r="J126" s="136"/>
      <c r="K126" s="136"/>
      <c r="L126" s="136"/>
      <c r="M126" s="173"/>
      <c r="N126" s="221"/>
      <c r="O126" s="222"/>
      <c r="P126" s="222"/>
      <c r="Q126" s="139"/>
      <c r="R126" s="139"/>
    </row>
    <row r="127" spans="1:18">
      <c r="A127" s="570"/>
      <c r="B127" s="351" t="s">
        <v>133</v>
      </c>
      <c r="C127" s="352">
        <f t="shared" ref="C127:M127" si="0">SUM(C11:C126)</f>
        <v>0</v>
      </c>
      <c r="D127" s="352">
        <f t="shared" si="0"/>
        <v>0</v>
      </c>
      <c r="E127" s="352">
        <f t="shared" si="0"/>
        <v>0</v>
      </c>
      <c r="F127" s="352">
        <f t="shared" si="0"/>
        <v>0</v>
      </c>
      <c r="G127" s="352">
        <f t="shared" si="0"/>
        <v>0</v>
      </c>
      <c r="H127" s="352">
        <f t="shared" si="0"/>
        <v>0</v>
      </c>
      <c r="I127" s="353">
        <f t="shared" si="0"/>
        <v>0</v>
      </c>
      <c r="J127" s="352">
        <f t="shared" si="0"/>
        <v>0</v>
      </c>
      <c r="K127" s="352">
        <f t="shared" si="0"/>
        <v>0</v>
      </c>
      <c r="L127" s="352">
        <f t="shared" si="0"/>
        <v>0</v>
      </c>
      <c r="M127" s="353">
        <f t="shared" si="0"/>
        <v>0</v>
      </c>
      <c r="N127" s="354" t="e">
        <f>M127/I127</f>
        <v>#DIV/0!</v>
      </c>
      <c r="O127" s="353">
        <f>SUM(O11:O126)</f>
        <v>0</v>
      </c>
      <c r="P127" s="353">
        <f>SUM(P11:P126)</f>
        <v>0</v>
      </c>
      <c r="Q127" s="352">
        <f>SUM(Q11:Q126)</f>
        <v>0</v>
      </c>
      <c r="R127" s="352">
        <f>SUM(R11:R126)</f>
        <v>0</v>
      </c>
    </row>
    <row r="128" spans="1:18">
      <c r="A128" s="571" t="s">
        <v>134</v>
      </c>
      <c r="B128" s="375" t="s">
        <v>66</v>
      </c>
      <c r="C128" s="376">
        <v>0</v>
      </c>
      <c r="D128" s="228"/>
      <c r="E128" s="228"/>
      <c r="F128" s="228"/>
      <c r="G128" s="228"/>
      <c r="H128" s="277">
        <f>-(H127+H132+H137+H142+H148)</f>
        <v>0</v>
      </c>
      <c r="I128" s="377">
        <f>SUM(C128:H128)</f>
        <v>0</v>
      </c>
      <c r="J128" s="260"/>
      <c r="K128" s="260"/>
      <c r="L128" s="260"/>
      <c r="M128" s="260"/>
      <c r="N128" s="261"/>
      <c r="O128" s="262"/>
      <c r="P128" s="263"/>
      <c r="Q128" s="263"/>
      <c r="R128" s="264"/>
    </row>
    <row r="129" spans="1:18">
      <c r="A129" s="572"/>
      <c r="B129" s="160" t="s">
        <v>135</v>
      </c>
      <c r="C129" s="229"/>
      <c r="D129" s="161">
        <v>0</v>
      </c>
      <c r="E129" s="231"/>
      <c r="F129" s="162">
        <v>0</v>
      </c>
      <c r="G129" s="162">
        <v>0</v>
      </c>
      <c r="H129" s="904">
        <v>0</v>
      </c>
      <c r="I129" s="275">
        <f>SUM(D129:H129)</f>
        <v>0</v>
      </c>
      <c r="J129" s="265"/>
      <c r="K129" s="265"/>
      <c r="L129" s="265"/>
      <c r="M129" s="266"/>
      <c r="N129" s="267"/>
      <c r="O129" s="268"/>
      <c r="P129" s="268"/>
      <c r="Q129" s="596"/>
      <c r="R129" s="269"/>
    </row>
    <row r="130" spans="1:18">
      <c r="A130" s="572"/>
      <c r="B130" s="163"/>
      <c r="C130" s="230"/>
      <c r="D130" s="164">
        <v>0</v>
      </c>
      <c r="E130" s="232"/>
      <c r="F130" s="165">
        <v>0</v>
      </c>
      <c r="G130" s="165">
        <v>0</v>
      </c>
      <c r="H130" s="905">
        <v>0</v>
      </c>
      <c r="I130" s="275">
        <f>SUM(D130:H130)</f>
        <v>0</v>
      </c>
      <c r="J130" s="270"/>
      <c r="K130" s="270"/>
      <c r="L130" s="270"/>
      <c r="M130" s="271"/>
      <c r="N130" s="272"/>
      <c r="O130" s="273"/>
      <c r="P130" s="273"/>
      <c r="Q130" s="597"/>
      <c r="R130" s="274"/>
    </row>
    <row r="131" spans="1:18">
      <c r="A131" s="572"/>
      <c r="B131" s="163"/>
      <c r="C131" s="230"/>
      <c r="D131" s="164">
        <v>0</v>
      </c>
      <c r="E131" s="232"/>
      <c r="F131" s="165">
        <v>0</v>
      </c>
      <c r="G131" s="165">
        <v>0</v>
      </c>
      <c r="H131" s="905">
        <v>0</v>
      </c>
      <c r="I131" s="275">
        <f>SUM(D131:H131)</f>
        <v>0</v>
      </c>
      <c r="J131" s="270"/>
      <c r="K131" s="270"/>
      <c r="L131" s="270"/>
      <c r="M131" s="271"/>
      <c r="N131" s="272"/>
      <c r="O131" s="273"/>
      <c r="P131" s="273"/>
      <c r="Q131" s="597"/>
      <c r="R131" s="274"/>
    </row>
    <row r="132" spans="1:18">
      <c r="A132" s="570"/>
      <c r="B132" s="357" t="s">
        <v>136</v>
      </c>
      <c r="C132" s="353">
        <f>C128</f>
        <v>0</v>
      </c>
      <c r="D132" s="358">
        <f>SUM(D129:D131)</f>
        <v>0</v>
      </c>
      <c r="E132" s="233"/>
      <c r="F132" s="353">
        <f>SUM(F129:F131)</f>
        <v>0</v>
      </c>
      <c r="G132" s="353">
        <f>SUM(G129:G131)</f>
        <v>0</v>
      </c>
      <c r="H132" s="906">
        <f>SUM(H129:H131)</f>
        <v>0</v>
      </c>
      <c r="I132" s="359">
        <f>SUM(I128:I131)</f>
        <v>0</v>
      </c>
      <c r="J132" s="256"/>
      <c r="K132" s="256"/>
      <c r="L132" s="256"/>
      <c r="M132" s="257"/>
      <c r="N132" s="258"/>
      <c r="O132" s="356">
        <f>I132</f>
        <v>0</v>
      </c>
      <c r="P132" s="259"/>
      <c r="Q132" s="259"/>
      <c r="R132" s="237"/>
    </row>
    <row r="133" spans="1:18">
      <c r="A133" s="573" t="s">
        <v>137</v>
      </c>
      <c r="B133" s="378" t="s">
        <v>138</v>
      </c>
      <c r="C133" s="379">
        <v>0</v>
      </c>
      <c r="D133" s="241"/>
      <c r="E133" s="234"/>
      <c r="F133" s="234"/>
      <c r="G133" s="243"/>
      <c r="H133" s="243"/>
      <c r="I133" s="377">
        <f>C133</f>
        <v>0</v>
      </c>
      <c r="J133" s="242"/>
      <c r="K133" s="242"/>
      <c r="L133" s="242"/>
      <c r="M133" s="242"/>
      <c r="N133" s="255"/>
      <c r="O133" s="249"/>
      <c r="P133" s="249"/>
      <c r="Q133" s="249"/>
      <c r="R133" s="249"/>
    </row>
    <row r="134" spans="1:18">
      <c r="A134" s="572"/>
      <c r="B134" s="166" t="s">
        <v>135</v>
      </c>
      <c r="C134" s="240"/>
      <c r="D134" s="137">
        <v>0</v>
      </c>
      <c r="E134" s="235"/>
      <c r="F134" s="135">
        <v>0</v>
      </c>
      <c r="G134" s="135">
        <v>0</v>
      </c>
      <c r="H134" s="907">
        <v>0</v>
      </c>
      <c r="I134" s="276">
        <f>SUM(D134:H134)</f>
        <v>0</v>
      </c>
      <c r="J134" s="250"/>
      <c r="K134" s="250"/>
      <c r="L134" s="250"/>
      <c r="M134" s="251"/>
      <c r="N134" s="252"/>
      <c r="O134" s="253"/>
      <c r="P134" s="253"/>
      <c r="Q134" s="253"/>
      <c r="R134" s="254"/>
    </row>
    <row r="135" spans="1:18">
      <c r="A135" s="572"/>
      <c r="B135" s="166"/>
      <c r="C135" s="240"/>
      <c r="D135" s="137">
        <v>0</v>
      </c>
      <c r="E135" s="235"/>
      <c r="F135" s="135">
        <v>0</v>
      </c>
      <c r="G135" s="135">
        <v>0</v>
      </c>
      <c r="H135" s="907">
        <v>0</v>
      </c>
      <c r="I135" s="276">
        <f>SUM(D135:H135)</f>
        <v>0</v>
      </c>
      <c r="J135" s="250"/>
      <c r="K135" s="250"/>
      <c r="L135" s="250"/>
      <c r="M135" s="251"/>
      <c r="N135" s="252"/>
      <c r="O135" s="253"/>
      <c r="P135" s="253"/>
      <c r="Q135" s="253"/>
      <c r="R135" s="254"/>
    </row>
    <row r="136" spans="1:18">
      <c r="A136" s="572"/>
      <c r="B136" s="166"/>
      <c r="C136" s="240"/>
      <c r="D136" s="137">
        <v>0</v>
      </c>
      <c r="E136" s="235"/>
      <c r="F136" s="135">
        <v>0</v>
      </c>
      <c r="G136" s="135">
        <v>0</v>
      </c>
      <c r="H136" s="907">
        <v>0</v>
      </c>
      <c r="I136" s="276">
        <f>SUM(D136:H136)</f>
        <v>0</v>
      </c>
      <c r="J136" s="250"/>
      <c r="K136" s="250"/>
      <c r="L136" s="250"/>
      <c r="M136" s="251"/>
      <c r="N136" s="252"/>
      <c r="O136" s="253"/>
      <c r="P136" s="253"/>
      <c r="Q136" s="253"/>
      <c r="R136" s="254"/>
    </row>
    <row r="137" spans="1:18">
      <c r="A137" s="574" t="s">
        <v>137</v>
      </c>
      <c r="B137" s="357" t="s">
        <v>139</v>
      </c>
      <c r="C137" s="353">
        <f>C133</f>
        <v>0</v>
      </c>
      <c r="D137" s="353">
        <f>SUM(D134:D136)</f>
        <v>0</v>
      </c>
      <c r="E137" s="233"/>
      <c r="F137" s="353">
        <f>SUM(F134:F136)</f>
        <v>0</v>
      </c>
      <c r="G137" s="353">
        <f>SUM(G134:G136)</f>
        <v>0</v>
      </c>
      <c r="H137" s="906">
        <f>SUM(H134:H136)</f>
        <v>0</v>
      </c>
      <c r="I137" s="359">
        <f>SUM(I133:I136)</f>
        <v>0</v>
      </c>
      <c r="J137" s="360">
        <v>0</v>
      </c>
      <c r="K137" s="360">
        <v>0</v>
      </c>
      <c r="L137" s="278"/>
      <c r="M137" s="359">
        <f>J137+K137</f>
        <v>0</v>
      </c>
      <c r="N137" s="354" t="e">
        <f>M137/I137</f>
        <v>#DIV/0!</v>
      </c>
      <c r="O137" s="356">
        <f>I137-M137</f>
        <v>0</v>
      </c>
      <c r="P137" s="356">
        <f>M137*0.1</f>
        <v>0</v>
      </c>
      <c r="Q137" s="361">
        <v>0</v>
      </c>
      <c r="R137" s="361">
        <v>0</v>
      </c>
    </row>
    <row r="138" spans="1:18">
      <c r="A138" s="573" t="s">
        <v>140</v>
      </c>
      <c r="B138" s="378" t="s">
        <v>141</v>
      </c>
      <c r="C138" s="379">
        <v>0</v>
      </c>
      <c r="D138" s="241"/>
      <c r="E138" s="236"/>
      <c r="F138" s="236"/>
      <c r="G138" s="244"/>
      <c r="H138" s="244"/>
      <c r="I138" s="380">
        <f>C138</f>
        <v>0</v>
      </c>
      <c r="J138" s="242"/>
      <c r="K138" s="242"/>
      <c r="L138" s="242"/>
      <c r="M138" s="242"/>
      <c r="N138" s="255"/>
      <c r="O138" s="249"/>
      <c r="P138" s="249"/>
      <c r="Q138" s="249"/>
      <c r="R138" s="249"/>
    </row>
    <row r="139" spans="1:18">
      <c r="A139" s="572"/>
      <c r="B139" s="166" t="s">
        <v>135</v>
      </c>
      <c r="C139" s="240"/>
      <c r="D139" s="137">
        <v>0</v>
      </c>
      <c r="E139" s="235"/>
      <c r="F139" s="135">
        <v>0</v>
      </c>
      <c r="G139" s="135">
        <v>0</v>
      </c>
      <c r="H139" s="907">
        <v>0</v>
      </c>
      <c r="I139" s="276">
        <f>SUM(D139:H139)</f>
        <v>0</v>
      </c>
      <c r="J139" s="250"/>
      <c r="K139" s="250"/>
      <c r="L139" s="250"/>
      <c r="M139" s="251"/>
      <c r="N139" s="252"/>
      <c r="O139" s="253"/>
      <c r="P139" s="253"/>
      <c r="Q139" s="253"/>
      <c r="R139" s="254"/>
    </row>
    <row r="140" spans="1:18">
      <c r="A140" s="572"/>
      <c r="B140" s="166"/>
      <c r="C140" s="240"/>
      <c r="D140" s="137">
        <v>0</v>
      </c>
      <c r="E140" s="235"/>
      <c r="F140" s="135">
        <v>0</v>
      </c>
      <c r="G140" s="135">
        <v>0</v>
      </c>
      <c r="H140" s="907">
        <v>0</v>
      </c>
      <c r="I140" s="276">
        <f>SUM(D140:H140)</f>
        <v>0</v>
      </c>
      <c r="J140" s="250"/>
      <c r="K140" s="250"/>
      <c r="L140" s="250"/>
      <c r="M140" s="251"/>
      <c r="N140" s="252"/>
      <c r="O140" s="253"/>
      <c r="P140" s="253"/>
      <c r="Q140" s="253"/>
      <c r="R140" s="254"/>
    </row>
    <row r="141" spans="1:18">
      <c r="A141" s="572"/>
      <c r="B141" s="166"/>
      <c r="C141" s="240"/>
      <c r="D141" s="137">
        <v>0</v>
      </c>
      <c r="E141" s="235"/>
      <c r="F141" s="135">
        <v>0</v>
      </c>
      <c r="G141" s="135">
        <v>0</v>
      </c>
      <c r="H141" s="907">
        <v>0</v>
      </c>
      <c r="I141" s="276">
        <f>SUM(D141:H141)</f>
        <v>0</v>
      </c>
      <c r="J141" s="250"/>
      <c r="K141" s="250"/>
      <c r="L141" s="250"/>
      <c r="M141" s="251"/>
      <c r="N141" s="252"/>
      <c r="O141" s="253"/>
      <c r="P141" s="253"/>
      <c r="Q141" s="253"/>
      <c r="R141" s="254"/>
    </row>
    <row r="142" spans="1:18" ht="31.5" customHeight="1">
      <c r="A142" s="574" t="s">
        <v>140</v>
      </c>
      <c r="B142" s="355" t="s">
        <v>142</v>
      </c>
      <c r="C142" s="353">
        <f>C138</f>
        <v>0</v>
      </c>
      <c r="D142" s="353">
        <f>SUM(D139:D141)</f>
        <v>0</v>
      </c>
      <c r="E142" s="233"/>
      <c r="F142" s="353">
        <f>SUM(F139:F141)</f>
        <v>0</v>
      </c>
      <c r="G142" s="353">
        <f>SUM(G139:G141)</f>
        <v>0</v>
      </c>
      <c r="H142" s="906">
        <f>SUM(H139:H141)</f>
        <v>0</v>
      </c>
      <c r="I142" s="359">
        <f>SUM(I138:I141)</f>
        <v>0</v>
      </c>
      <c r="J142" s="360">
        <v>0</v>
      </c>
      <c r="K142" s="360">
        <v>0</v>
      </c>
      <c r="L142" s="278"/>
      <c r="M142" s="359">
        <f>J142+K142</f>
        <v>0</v>
      </c>
      <c r="N142" s="354" t="e">
        <f>M142/I142</f>
        <v>#DIV/0!</v>
      </c>
      <c r="O142" s="356">
        <f>I142-M142</f>
        <v>0</v>
      </c>
      <c r="P142" s="356">
        <f>M142*0.1</f>
        <v>0</v>
      </c>
      <c r="Q142" s="361">
        <v>0</v>
      </c>
      <c r="R142" s="361">
        <v>0</v>
      </c>
    </row>
    <row r="143" spans="1:18" ht="43.5" customHeight="1">
      <c r="A143" s="575"/>
      <c r="B143" s="382" t="s">
        <v>143</v>
      </c>
      <c r="C143" s="383">
        <f>C142+C137+C132+C127</f>
        <v>0</v>
      </c>
      <c r="D143" s="383">
        <f>D142+D137+D132+D127</f>
        <v>0</v>
      </c>
      <c r="E143" s="237"/>
      <c r="F143" s="383">
        <f>F142+F137+F132+F127</f>
        <v>0</v>
      </c>
      <c r="G143" s="383">
        <f>G142+G137+G132+G127</f>
        <v>0</v>
      </c>
      <c r="H143" s="383">
        <f>H142+H137+H132+H127</f>
        <v>0</v>
      </c>
      <c r="I143" s="383">
        <f>I142+I137+I132+I127</f>
        <v>0</v>
      </c>
      <c r="J143" s="383">
        <f>J142+J137+J132+J127</f>
        <v>0</v>
      </c>
      <c r="K143" s="383">
        <f>K142+K127+K137+K132</f>
        <v>0</v>
      </c>
      <c r="L143" s="383">
        <f>+L127</f>
        <v>0</v>
      </c>
      <c r="M143" s="383">
        <f>M142+M127+M137+M132</f>
        <v>0</v>
      </c>
      <c r="N143" s="384" t="e">
        <f>M143/I143</f>
        <v>#DIV/0!</v>
      </c>
      <c r="O143" s="385">
        <f>I143-M143</f>
        <v>0</v>
      </c>
      <c r="P143" s="385">
        <f>M143*0.1</f>
        <v>0</v>
      </c>
      <c r="Q143" s="385"/>
      <c r="R143" s="385">
        <f>R142+R137+R127</f>
        <v>0</v>
      </c>
    </row>
    <row r="144" spans="1:18">
      <c r="A144" s="576" t="s">
        <v>134</v>
      </c>
      <c r="B144" s="381" t="s">
        <v>144</v>
      </c>
      <c r="C144" s="379">
        <v>0</v>
      </c>
      <c r="D144" s="242"/>
      <c r="E144" s="238"/>
      <c r="F144" s="245"/>
      <c r="G144" s="246"/>
      <c r="H144" s="246"/>
      <c r="I144" s="380">
        <f>C144</f>
        <v>0</v>
      </c>
      <c r="J144" s="246"/>
      <c r="K144" s="246"/>
      <c r="L144" s="247"/>
      <c r="M144" s="246"/>
      <c r="N144" s="248"/>
      <c r="O144" s="249"/>
      <c r="P144" s="249"/>
      <c r="Q144" s="249"/>
      <c r="R144" s="249"/>
    </row>
    <row r="145" spans="1:18">
      <c r="A145" s="572"/>
      <c r="B145" s="166" t="s">
        <v>135</v>
      </c>
      <c r="C145" s="240"/>
      <c r="D145" s="137">
        <v>0</v>
      </c>
      <c r="E145" s="235"/>
      <c r="F145" s="135">
        <v>0</v>
      </c>
      <c r="G145" s="135">
        <v>0</v>
      </c>
      <c r="H145" s="907">
        <v>0</v>
      </c>
      <c r="I145" s="276">
        <f>SUM(D145:H145)</f>
        <v>0</v>
      </c>
      <c r="J145" s="250"/>
      <c r="K145" s="250"/>
      <c r="L145" s="250"/>
      <c r="M145" s="251"/>
      <c r="N145" s="252"/>
      <c r="O145" s="253"/>
      <c r="P145" s="253"/>
      <c r="Q145" s="253"/>
      <c r="R145" s="254"/>
    </row>
    <row r="146" spans="1:18">
      <c r="A146" s="572"/>
      <c r="B146" s="166"/>
      <c r="C146" s="240"/>
      <c r="D146" s="137">
        <v>0</v>
      </c>
      <c r="E146" s="235"/>
      <c r="F146" s="135">
        <v>0</v>
      </c>
      <c r="G146" s="135">
        <v>0</v>
      </c>
      <c r="H146" s="907">
        <v>0</v>
      </c>
      <c r="I146" s="276">
        <f>SUM(D146:H146)</f>
        <v>0</v>
      </c>
      <c r="J146" s="250"/>
      <c r="K146" s="250"/>
      <c r="L146" s="250"/>
      <c r="M146" s="251"/>
      <c r="N146" s="252"/>
      <c r="O146" s="253"/>
      <c r="P146" s="253"/>
      <c r="Q146" s="253"/>
      <c r="R146" s="254"/>
    </row>
    <row r="147" spans="1:18">
      <c r="A147" s="572"/>
      <c r="B147" s="166"/>
      <c r="C147" s="240"/>
      <c r="D147" s="137">
        <v>0</v>
      </c>
      <c r="E147" s="235"/>
      <c r="F147" s="135">
        <v>0</v>
      </c>
      <c r="G147" s="135">
        <v>0</v>
      </c>
      <c r="H147" s="907">
        <v>0</v>
      </c>
      <c r="I147" s="276">
        <f>SUM(D147:H147)</f>
        <v>0</v>
      </c>
      <c r="J147" s="250"/>
      <c r="K147" s="250"/>
      <c r="L147" s="250"/>
      <c r="M147" s="251"/>
      <c r="N147" s="252"/>
      <c r="O147" s="253"/>
      <c r="P147" s="253"/>
      <c r="Q147" s="253"/>
      <c r="R147" s="254"/>
    </row>
    <row r="148" spans="1:18" ht="27.75" customHeight="1" thickBot="1">
      <c r="A148" s="574" t="s">
        <v>145</v>
      </c>
      <c r="B148" s="386" t="s">
        <v>146</v>
      </c>
      <c r="C148" s="387">
        <f>C144</f>
        <v>0</v>
      </c>
      <c r="D148" s="387">
        <f>SUM(D145:D147)</f>
        <v>0</v>
      </c>
      <c r="E148" s="239"/>
      <c r="F148" s="387">
        <f>SUM(F145:F147)</f>
        <v>0</v>
      </c>
      <c r="G148" s="387">
        <f>SUM(G145:G147)</f>
        <v>0</v>
      </c>
      <c r="H148" s="387">
        <f>-SUM(H145:H147)</f>
        <v>0</v>
      </c>
      <c r="I148" s="387">
        <f>SUM(I144:I147)</f>
        <v>0</v>
      </c>
      <c r="J148" s="388">
        <v>0</v>
      </c>
      <c r="K148" s="389" t="e">
        <f>M148-J148</f>
        <v>#DIV/0!</v>
      </c>
      <c r="L148" s="389"/>
      <c r="M148" s="390" t="e">
        <f>N148*I148</f>
        <v>#DIV/0!</v>
      </c>
      <c r="N148" s="391" t="e">
        <f>N143</f>
        <v>#DIV/0!</v>
      </c>
      <c r="O148" s="392" t="e">
        <f>I148-M148</f>
        <v>#DIV/0!</v>
      </c>
      <c r="P148" s="392" t="e">
        <f>M148*0.1</f>
        <v>#DIV/0!</v>
      </c>
      <c r="Q148" s="361">
        <v>0</v>
      </c>
      <c r="R148" s="361">
        <v>0</v>
      </c>
    </row>
    <row r="149" spans="1:18" ht="24" customHeight="1" thickBot="1">
      <c r="A149" s="577"/>
      <c r="B149" s="393" t="s">
        <v>147</v>
      </c>
      <c r="C149" s="395">
        <f>C148+C143</f>
        <v>0</v>
      </c>
      <c r="D149" s="395">
        <f>D148+D143</f>
        <v>0</v>
      </c>
      <c r="E149" s="394">
        <f>E127</f>
        <v>0</v>
      </c>
      <c r="F149" s="395">
        <f t="shared" ref="F149:M149" si="1">F148+F143</f>
        <v>0</v>
      </c>
      <c r="G149" s="395">
        <f t="shared" si="1"/>
        <v>0</v>
      </c>
      <c r="H149" s="395">
        <f t="shared" si="1"/>
        <v>0</v>
      </c>
      <c r="I149" s="395">
        <f t="shared" si="1"/>
        <v>0</v>
      </c>
      <c r="J149" s="395">
        <f t="shared" si="1"/>
        <v>0</v>
      </c>
      <c r="K149" s="395" t="e">
        <f t="shared" si="1"/>
        <v>#DIV/0!</v>
      </c>
      <c r="L149" s="395">
        <f t="shared" si="1"/>
        <v>0</v>
      </c>
      <c r="M149" s="395" t="e">
        <f t="shared" si="1"/>
        <v>#DIV/0!</v>
      </c>
      <c r="N149" s="396" t="e">
        <f>M149/I149</f>
        <v>#DIV/0!</v>
      </c>
      <c r="O149" s="395" t="e">
        <f>O148+O143</f>
        <v>#DIV/0!</v>
      </c>
      <c r="P149" s="397" t="e">
        <f>P148+P143</f>
        <v>#DIV/0!</v>
      </c>
      <c r="Q149" s="395">
        <f>Q148+Q143</f>
        <v>0</v>
      </c>
      <c r="R149" s="395">
        <f>R148+R143</f>
        <v>0</v>
      </c>
    </row>
    <row r="150" spans="1:18">
      <c r="A150" s="152"/>
      <c r="B150" s="174"/>
      <c r="C150" s="176"/>
      <c r="D150" s="177"/>
      <c r="E150" s="177"/>
      <c r="F150" s="177"/>
      <c r="G150" s="178"/>
      <c r="H150" s="178"/>
      <c r="I150" s="177"/>
      <c r="J150" s="19"/>
      <c r="K150" s="19"/>
      <c r="L150" s="19"/>
      <c r="M150" s="19"/>
      <c r="N150" s="19"/>
      <c r="O150" s="19"/>
      <c r="P150" s="19"/>
      <c r="Q150" s="19"/>
      <c r="R150" s="19"/>
    </row>
    <row r="151" spans="1:18" ht="13.5" thickBot="1">
      <c r="A151" s="152"/>
      <c r="B151" s="179"/>
      <c r="C151" s="175"/>
      <c r="D151" s="175"/>
      <c r="E151" s="175"/>
      <c r="F151" s="175"/>
      <c r="G151" s="180"/>
      <c r="H151" s="180"/>
      <c r="I151" s="181"/>
    </row>
    <row r="152" spans="1:18">
      <c r="A152" s="152"/>
      <c r="B152" s="174"/>
      <c r="C152" s="175"/>
      <c r="D152" s="175"/>
      <c r="E152" s="175"/>
      <c r="F152" s="175"/>
      <c r="G152" s="175"/>
      <c r="H152" s="175"/>
      <c r="I152" s="175"/>
      <c r="K152" s="502"/>
      <c r="L152" s="441"/>
      <c r="M152" s="503"/>
    </row>
    <row r="153" spans="1:18" ht="15">
      <c r="A153" s="152"/>
      <c r="B153" s="179"/>
      <c r="C153" s="175"/>
      <c r="D153" s="175"/>
      <c r="E153" s="175"/>
      <c r="F153" s="175"/>
      <c r="G153" s="175"/>
      <c r="H153" s="175"/>
      <c r="I153" s="175"/>
      <c r="K153" s="506" t="s">
        <v>148</v>
      </c>
      <c r="L153" s="19"/>
      <c r="M153" s="598" t="e">
        <f>((M149)-P149+R149)-(J149*0.9)</f>
        <v>#DIV/0!</v>
      </c>
    </row>
    <row r="154" spans="1:18" ht="13.5" thickBot="1">
      <c r="A154" s="152"/>
      <c r="B154" s="174"/>
      <c r="K154" s="504"/>
      <c r="L154" s="451"/>
      <c r="M154" s="505"/>
    </row>
    <row r="155" spans="1:18">
      <c r="A155" s="152"/>
      <c r="B155" s="94"/>
    </row>
    <row r="156" spans="1:18">
      <c r="A156" s="152"/>
      <c r="B156" s="94"/>
    </row>
    <row r="157" spans="1:18">
      <c r="A157" s="152"/>
      <c r="B157" s="94"/>
    </row>
    <row r="158" spans="1:18">
      <c r="A158" s="152"/>
    </row>
    <row r="159" spans="1:18">
      <c r="A159" s="152"/>
    </row>
    <row r="160" spans="1:18">
      <c r="A160" s="152"/>
    </row>
    <row r="178" spans="1:18" ht="13.5">
      <c r="A178" s="3"/>
      <c r="B178" s="3"/>
      <c r="C178" s="3"/>
      <c r="D178" s="3"/>
      <c r="E178" s="3"/>
      <c r="F178" s="3"/>
      <c r="G178" s="3"/>
      <c r="H178" s="3"/>
      <c r="I178" s="3"/>
      <c r="J178" s="3"/>
      <c r="K178" s="3"/>
      <c r="L178" s="3"/>
      <c r="M178" s="3"/>
      <c r="N178" s="3"/>
      <c r="O178" s="3"/>
      <c r="P178" s="3"/>
      <c r="Q178" s="3"/>
      <c r="R178" s="3"/>
    </row>
    <row r="179" spans="1:18" ht="13.5">
      <c r="A179" s="3"/>
      <c r="B179" s="3"/>
      <c r="C179" s="3"/>
      <c r="D179" s="3"/>
      <c r="E179" s="3"/>
      <c r="F179" s="3"/>
      <c r="G179" s="3"/>
      <c r="H179" s="3"/>
      <c r="I179" s="3"/>
      <c r="J179" s="3"/>
      <c r="K179" s="3"/>
      <c r="L179" s="3"/>
      <c r="M179" s="3"/>
      <c r="N179" s="3"/>
      <c r="O179" s="3"/>
      <c r="P179" s="3"/>
      <c r="Q179" s="3"/>
      <c r="R179" s="3"/>
    </row>
    <row r="180" spans="1:18" ht="13.5">
      <c r="A180" s="3"/>
      <c r="B180" s="3"/>
      <c r="C180" s="3"/>
      <c r="D180" s="3"/>
      <c r="E180" s="3"/>
      <c r="F180" s="3"/>
      <c r="G180" s="3"/>
      <c r="H180" s="3"/>
      <c r="I180" s="3"/>
      <c r="J180" s="3"/>
      <c r="K180" s="3"/>
      <c r="L180" s="3"/>
      <c r="M180" s="3"/>
      <c r="N180" s="3"/>
      <c r="O180" s="3"/>
      <c r="P180" s="3"/>
      <c r="Q180" s="3"/>
      <c r="R180" s="3"/>
    </row>
    <row r="181" spans="1:18" ht="13.5">
      <c r="A181" s="3"/>
      <c r="B181" s="3"/>
      <c r="C181" s="3"/>
      <c r="D181" s="3"/>
      <c r="E181" s="3"/>
      <c r="F181" s="3"/>
      <c r="G181" s="3"/>
      <c r="H181" s="3"/>
      <c r="I181" s="3"/>
      <c r="J181" s="3"/>
      <c r="K181" s="3"/>
      <c r="L181" s="3"/>
      <c r="M181" s="3"/>
      <c r="N181" s="3"/>
      <c r="O181" s="3"/>
      <c r="P181" s="3"/>
      <c r="Q181" s="3"/>
      <c r="R181" s="3"/>
    </row>
    <row r="182" spans="1:18" ht="13.5">
      <c r="A182" s="3"/>
      <c r="B182" s="3"/>
      <c r="C182" s="3"/>
      <c r="D182" s="3"/>
      <c r="E182" s="3"/>
      <c r="F182" s="3"/>
      <c r="G182" s="3"/>
      <c r="H182" s="3"/>
      <c r="I182" s="3"/>
      <c r="J182" s="3"/>
      <c r="K182" s="3"/>
      <c r="L182" s="3"/>
      <c r="M182" s="3"/>
      <c r="N182" s="3"/>
      <c r="O182" s="3"/>
      <c r="P182" s="3"/>
      <c r="Q182" s="3"/>
      <c r="R182" s="3"/>
    </row>
    <row r="183" spans="1:18" ht="13.5">
      <c r="A183" s="3"/>
      <c r="B183" s="3"/>
      <c r="C183" s="3"/>
      <c r="D183" s="3"/>
      <c r="E183" s="3"/>
      <c r="F183" s="3"/>
      <c r="G183" s="3"/>
      <c r="H183" s="3"/>
      <c r="I183" s="3"/>
      <c r="J183" s="3"/>
      <c r="K183" s="3"/>
      <c r="L183" s="3"/>
      <c r="M183" s="3"/>
      <c r="N183" s="3"/>
      <c r="O183" s="3"/>
      <c r="P183" s="3"/>
      <c r="Q183" s="3"/>
      <c r="R183" s="3"/>
    </row>
    <row r="184" spans="1:18" ht="13.5">
      <c r="A184" s="3"/>
      <c r="B184" s="3"/>
      <c r="C184" s="3"/>
      <c r="D184" s="3"/>
      <c r="E184" s="3"/>
      <c r="F184" s="3"/>
      <c r="G184" s="3"/>
      <c r="H184" s="3"/>
      <c r="I184" s="3"/>
      <c r="J184" s="3"/>
      <c r="K184" s="3"/>
      <c r="L184" s="3"/>
      <c r="M184" s="3"/>
      <c r="N184" s="3"/>
      <c r="O184" s="3"/>
      <c r="P184" s="3"/>
      <c r="Q184" s="3"/>
      <c r="R184" s="3"/>
    </row>
    <row r="185" spans="1:18" ht="13.5">
      <c r="A185" s="3"/>
      <c r="B185" s="3"/>
      <c r="C185" s="3"/>
      <c r="D185" s="3"/>
      <c r="E185" s="3"/>
      <c r="F185" s="3"/>
      <c r="G185" s="3"/>
      <c r="H185" s="3"/>
      <c r="I185" s="3"/>
      <c r="J185" s="3"/>
      <c r="K185" s="3"/>
      <c r="L185" s="3"/>
      <c r="M185" s="3"/>
      <c r="N185" s="3"/>
      <c r="O185" s="3"/>
      <c r="P185" s="3"/>
      <c r="Q185" s="3"/>
      <c r="R185" s="3"/>
    </row>
    <row r="186" spans="1:18" ht="13.5">
      <c r="A186" s="3"/>
      <c r="B186" s="3"/>
      <c r="C186" s="3"/>
      <c r="D186" s="3"/>
      <c r="E186" s="3"/>
      <c r="F186" s="3"/>
      <c r="G186" s="3"/>
      <c r="H186" s="3"/>
      <c r="I186" s="3"/>
      <c r="J186" s="3"/>
      <c r="K186" s="3"/>
      <c r="L186" s="3"/>
      <c r="M186" s="3"/>
      <c r="N186" s="3"/>
      <c r="O186" s="3"/>
      <c r="P186" s="3"/>
      <c r="Q186" s="3"/>
      <c r="R186" s="3"/>
    </row>
    <row r="187" spans="1:18" ht="13.5">
      <c r="A187" s="3"/>
      <c r="B187" s="3"/>
      <c r="C187" s="3"/>
      <c r="D187" s="3"/>
      <c r="E187" s="3"/>
      <c r="F187" s="3"/>
      <c r="G187" s="3"/>
      <c r="H187" s="3"/>
      <c r="I187" s="3"/>
      <c r="J187" s="3"/>
      <c r="K187" s="3"/>
      <c r="L187" s="3"/>
      <c r="M187" s="3"/>
      <c r="N187" s="3"/>
      <c r="O187" s="3"/>
      <c r="P187" s="3"/>
      <c r="Q187" s="3"/>
      <c r="R187" s="3"/>
    </row>
    <row r="188" spans="1:18" ht="13.5">
      <c r="A188" s="3"/>
      <c r="B188" s="3"/>
      <c r="C188" s="3"/>
      <c r="D188" s="3"/>
      <c r="E188" s="3"/>
      <c r="F188" s="3"/>
      <c r="G188" s="3"/>
      <c r="H188" s="3"/>
      <c r="I188" s="3"/>
      <c r="J188" s="3"/>
      <c r="K188" s="3"/>
      <c r="L188" s="3"/>
      <c r="M188" s="3"/>
      <c r="N188" s="3"/>
      <c r="O188" s="3"/>
      <c r="P188" s="3"/>
      <c r="Q188" s="3"/>
      <c r="R188" s="3"/>
    </row>
    <row r="189" spans="1:18" ht="13.5">
      <c r="A189" s="3"/>
      <c r="B189" s="3"/>
      <c r="C189" s="3"/>
      <c r="D189" s="3"/>
      <c r="E189" s="3"/>
      <c r="F189" s="3"/>
      <c r="G189" s="3"/>
      <c r="H189" s="3"/>
      <c r="I189" s="3"/>
      <c r="J189" s="3"/>
      <c r="K189" s="3"/>
      <c r="L189" s="3"/>
      <c r="M189" s="3"/>
      <c r="N189" s="3"/>
      <c r="O189" s="3"/>
      <c r="P189" s="3"/>
      <c r="Q189" s="3"/>
      <c r="R189" s="3"/>
    </row>
    <row r="190" spans="1:18" ht="13.5">
      <c r="A190" s="3"/>
      <c r="B190" s="3"/>
      <c r="C190" s="3"/>
      <c r="D190" s="3"/>
      <c r="E190" s="3"/>
      <c r="F190" s="3"/>
      <c r="G190" s="3"/>
      <c r="H190" s="3"/>
      <c r="I190" s="3"/>
      <c r="J190" s="3"/>
      <c r="K190" s="3"/>
      <c r="L190" s="3"/>
      <c r="M190" s="3"/>
      <c r="N190" s="3"/>
      <c r="O190" s="3"/>
      <c r="P190" s="3"/>
      <c r="Q190" s="3"/>
      <c r="R190" s="3"/>
    </row>
    <row r="191" spans="1:18" ht="13.5">
      <c r="A191" s="3"/>
      <c r="B191" s="3"/>
      <c r="C191" s="3"/>
      <c r="D191" s="3"/>
      <c r="E191" s="3"/>
      <c r="F191" s="3"/>
      <c r="G191" s="3"/>
      <c r="H191" s="3"/>
      <c r="I191" s="3"/>
      <c r="J191" s="3"/>
      <c r="K191" s="3"/>
      <c r="L191" s="3"/>
      <c r="M191" s="3"/>
      <c r="N191" s="3"/>
      <c r="O191" s="3"/>
      <c r="P191" s="3"/>
      <c r="Q191" s="3"/>
      <c r="R191" s="3"/>
    </row>
    <row r="192" spans="1:18" ht="13.5">
      <c r="A192" s="3"/>
      <c r="B192" s="3"/>
      <c r="C192" s="3"/>
      <c r="D192" s="3"/>
      <c r="E192" s="3"/>
      <c r="F192" s="3"/>
      <c r="G192" s="3"/>
      <c r="H192" s="3"/>
      <c r="I192" s="3"/>
      <c r="J192" s="3"/>
      <c r="K192" s="3"/>
      <c r="L192" s="3"/>
      <c r="M192" s="3"/>
      <c r="N192" s="3"/>
      <c r="O192" s="3"/>
      <c r="P192" s="3"/>
      <c r="Q192" s="3"/>
      <c r="R192" s="3"/>
    </row>
    <row r="193" spans="1:18" ht="13.5">
      <c r="A193" s="3"/>
      <c r="B193" s="3"/>
      <c r="C193" s="3"/>
      <c r="D193" s="3"/>
      <c r="E193" s="3"/>
      <c r="F193" s="3"/>
      <c r="G193" s="3"/>
      <c r="H193" s="3"/>
      <c r="I193" s="3"/>
      <c r="J193" s="3"/>
      <c r="K193" s="3"/>
      <c r="L193" s="3"/>
      <c r="M193" s="3"/>
      <c r="N193" s="3"/>
      <c r="O193" s="3"/>
      <c r="P193" s="3"/>
      <c r="Q193" s="3"/>
      <c r="R193" s="3"/>
    </row>
    <row r="194" spans="1:18" ht="13.5">
      <c r="A194" s="3"/>
      <c r="B194" s="3"/>
      <c r="C194" s="3"/>
      <c r="D194" s="3"/>
      <c r="E194" s="3"/>
      <c r="F194" s="3"/>
      <c r="G194" s="3"/>
      <c r="H194" s="3"/>
      <c r="I194" s="3"/>
      <c r="J194" s="3"/>
      <c r="K194" s="3"/>
      <c r="L194" s="3"/>
      <c r="M194" s="3"/>
      <c r="N194" s="3"/>
      <c r="O194" s="3"/>
      <c r="P194" s="3"/>
      <c r="Q194" s="3"/>
      <c r="R194" s="3"/>
    </row>
    <row r="195" spans="1:18" ht="13.5">
      <c r="A195" s="3"/>
      <c r="B195" s="3"/>
      <c r="C195" s="3"/>
      <c r="D195" s="3"/>
      <c r="E195" s="3"/>
      <c r="F195" s="3"/>
      <c r="G195" s="3"/>
      <c r="H195" s="3"/>
      <c r="I195" s="3"/>
      <c r="J195" s="3"/>
      <c r="K195" s="3"/>
      <c r="L195" s="3"/>
      <c r="M195" s="3"/>
      <c r="N195" s="3"/>
      <c r="O195" s="3"/>
      <c r="P195" s="3"/>
      <c r="Q195" s="3"/>
      <c r="R195" s="3"/>
    </row>
    <row r="196" spans="1:18" ht="13.5">
      <c r="A196" s="3"/>
      <c r="B196" s="3"/>
      <c r="C196" s="3"/>
      <c r="D196" s="3"/>
      <c r="E196" s="3"/>
      <c r="F196" s="3"/>
      <c r="G196" s="3"/>
      <c r="H196" s="3"/>
      <c r="I196" s="3"/>
      <c r="J196" s="3"/>
      <c r="K196" s="3"/>
      <c r="L196" s="3"/>
      <c r="M196" s="3"/>
      <c r="N196" s="3"/>
      <c r="O196" s="3"/>
      <c r="P196" s="3"/>
      <c r="Q196" s="3"/>
      <c r="R196" s="3"/>
    </row>
    <row r="197" spans="1:18" ht="13.5">
      <c r="A197" s="3"/>
      <c r="B197" s="3"/>
      <c r="C197" s="3"/>
      <c r="D197" s="3"/>
      <c r="E197" s="3"/>
      <c r="F197" s="3"/>
      <c r="G197" s="3"/>
      <c r="H197" s="3"/>
      <c r="I197" s="3"/>
      <c r="J197" s="3"/>
      <c r="K197" s="3"/>
      <c r="L197" s="3"/>
      <c r="M197" s="3"/>
      <c r="N197" s="3"/>
      <c r="O197" s="3"/>
      <c r="P197" s="3"/>
      <c r="Q197" s="3"/>
      <c r="R197" s="3"/>
    </row>
    <row r="198" spans="1:18" ht="13.5">
      <c r="A198" s="3"/>
      <c r="B198" s="3"/>
      <c r="C198" s="3"/>
      <c r="D198" s="3"/>
      <c r="E198" s="3"/>
      <c r="F198" s="3"/>
      <c r="G198" s="3"/>
      <c r="H198" s="3"/>
      <c r="I198" s="3"/>
      <c r="J198" s="3"/>
      <c r="K198" s="3"/>
      <c r="L198" s="3"/>
      <c r="M198" s="3"/>
      <c r="N198" s="3"/>
      <c r="O198" s="3"/>
      <c r="P198" s="3"/>
      <c r="Q198" s="3"/>
      <c r="R198" s="3"/>
    </row>
    <row r="199" spans="1:18" ht="13.5">
      <c r="A199" s="3"/>
      <c r="B199" s="3"/>
      <c r="C199" s="3"/>
      <c r="D199" s="3"/>
      <c r="E199" s="3"/>
      <c r="F199" s="3"/>
      <c r="G199" s="3"/>
      <c r="H199" s="3"/>
      <c r="I199" s="3"/>
      <c r="J199" s="3"/>
      <c r="K199" s="3"/>
      <c r="L199" s="3"/>
      <c r="M199" s="3"/>
      <c r="N199" s="3"/>
      <c r="O199" s="3"/>
      <c r="P199" s="3"/>
      <c r="Q199" s="3"/>
      <c r="R199" s="3"/>
    </row>
    <row r="200" spans="1:18" ht="13.5">
      <c r="A200" s="3"/>
      <c r="B200" s="3"/>
      <c r="C200" s="3"/>
      <c r="D200" s="3"/>
      <c r="E200" s="3"/>
      <c r="F200" s="3"/>
      <c r="G200" s="3"/>
      <c r="H200" s="3"/>
      <c r="I200" s="3"/>
      <c r="J200" s="3"/>
      <c r="K200" s="3"/>
      <c r="L200" s="3"/>
      <c r="M200" s="3"/>
      <c r="N200" s="3"/>
      <c r="O200" s="3"/>
      <c r="P200" s="3"/>
      <c r="Q200" s="3"/>
      <c r="R200" s="3"/>
    </row>
    <row r="201" spans="1:18" ht="13.5">
      <c r="A201" s="3"/>
      <c r="B201" s="3"/>
      <c r="C201" s="3"/>
      <c r="D201" s="3"/>
      <c r="E201" s="3"/>
      <c r="F201" s="3"/>
      <c r="G201" s="3"/>
      <c r="H201" s="3"/>
      <c r="I201" s="3"/>
      <c r="J201" s="3"/>
      <c r="K201" s="3"/>
      <c r="L201" s="3"/>
      <c r="M201" s="3"/>
      <c r="N201" s="3"/>
      <c r="O201" s="3"/>
      <c r="P201" s="3"/>
      <c r="Q201" s="3"/>
      <c r="R201" s="3"/>
    </row>
    <row r="202" spans="1:18" ht="13.5">
      <c r="A202" s="3"/>
      <c r="B202" s="3"/>
      <c r="C202" s="3"/>
      <c r="D202" s="3"/>
      <c r="E202" s="3"/>
      <c r="F202" s="3"/>
      <c r="G202" s="3"/>
      <c r="H202" s="3"/>
      <c r="I202" s="3"/>
      <c r="J202" s="3"/>
      <c r="K202" s="3"/>
      <c r="L202" s="3"/>
      <c r="M202" s="3"/>
      <c r="N202" s="3"/>
      <c r="O202" s="3"/>
      <c r="P202" s="3"/>
      <c r="Q202" s="3"/>
      <c r="R202" s="3"/>
    </row>
    <row r="203" spans="1:18" ht="13.5">
      <c r="A203" s="3"/>
      <c r="B203" s="3"/>
      <c r="C203" s="3"/>
      <c r="D203" s="3"/>
      <c r="E203" s="3"/>
      <c r="F203" s="3"/>
      <c r="G203" s="3"/>
      <c r="H203" s="3"/>
      <c r="I203" s="3"/>
      <c r="J203" s="3"/>
      <c r="K203" s="3"/>
      <c r="L203" s="3"/>
      <c r="M203" s="3"/>
      <c r="N203" s="3"/>
      <c r="O203" s="3"/>
      <c r="P203" s="3"/>
      <c r="Q203" s="3"/>
      <c r="R203" s="3"/>
    </row>
    <row r="204" spans="1:18" ht="13.5">
      <c r="A204" s="3"/>
      <c r="B204" s="3"/>
      <c r="C204" s="3"/>
      <c r="D204" s="3"/>
      <c r="E204" s="3"/>
      <c r="F204" s="3"/>
      <c r="G204" s="3"/>
      <c r="H204" s="3"/>
      <c r="I204" s="3"/>
      <c r="J204" s="3"/>
      <c r="K204" s="3"/>
      <c r="L204" s="3"/>
      <c r="M204" s="3"/>
      <c r="N204" s="3"/>
      <c r="O204" s="3"/>
      <c r="P204" s="3"/>
      <c r="Q204" s="3"/>
      <c r="R204" s="3"/>
    </row>
    <row r="205" spans="1:18" ht="13.5">
      <c r="A205" s="3"/>
      <c r="B205" s="3"/>
      <c r="C205" s="3"/>
      <c r="D205" s="3"/>
      <c r="E205" s="3"/>
      <c r="F205" s="3"/>
      <c r="G205" s="3"/>
      <c r="H205" s="3"/>
      <c r="I205" s="3"/>
      <c r="J205" s="3"/>
      <c r="K205" s="3"/>
      <c r="L205" s="3"/>
      <c r="M205" s="3"/>
      <c r="N205" s="3"/>
      <c r="O205" s="3"/>
      <c r="P205" s="3"/>
      <c r="Q205" s="3"/>
      <c r="R205" s="3"/>
    </row>
    <row r="206" spans="1:18" ht="13.5">
      <c r="A206" s="3"/>
      <c r="B206" s="3"/>
      <c r="C206" s="3"/>
      <c r="D206" s="3"/>
      <c r="E206" s="3"/>
      <c r="F206" s="3"/>
      <c r="G206" s="3"/>
      <c r="H206" s="3"/>
      <c r="I206" s="3"/>
      <c r="J206" s="3"/>
      <c r="K206" s="3"/>
      <c r="L206" s="3"/>
      <c r="M206" s="3"/>
      <c r="N206" s="3"/>
      <c r="O206" s="3"/>
      <c r="P206" s="3"/>
      <c r="Q206" s="3"/>
      <c r="R206" s="3"/>
    </row>
    <row r="207" spans="1:18" ht="13.5">
      <c r="A207" s="3"/>
      <c r="B207" s="3"/>
      <c r="C207" s="3"/>
      <c r="D207" s="3"/>
      <c r="E207" s="3"/>
      <c r="F207" s="3"/>
      <c r="G207" s="3"/>
      <c r="H207" s="3"/>
      <c r="I207" s="3"/>
      <c r="J207" s="3"/>
      <c r="K207" s="3"/>
      <c r="L207" s="3"/>
      <c r="M207" s="3"/>
      <c r="N207" s="3"/>
      <c r="O207" s="3"/>
      <c r="P207" s="3"/>
      <c r="Q207" s="3"/>
      <c r="R207" s="3"/>
    </row>
    <row r="208" spans="1:18" ht="13.5">
      <c r="A208" s="3"/>
      <c r="B208" s="3"/>
      <c r="C208" s="3"/>
      <c r="D208" s="3"/>
      <c r="E208" s="3"/>
      <c r="F208" s="3"/>
      <c r="G208" s="3"/>
      <c r="H208" s="3"/>
      <c r="I208" s="3"/>
      <c r="J208" s="3"/>
      <c r="K208" s="3"/>
      <c r="L208" s="3"/>
      <c r="M208" s="3"/>
      <c r="N208" s="3"/>
      <c r="O208" s="3"/>
      <c r="P208" s="3"/>
      <c r="Q208" s="3"/>
      <c r="R208" s="3"/>
    </row>
    <row r="209" spans="1:18" ht="13.5">
      <c r="A209" s="3"/>
      <c r="B209" s="3"/>
      <c r="C209" s="3"/>
      <c r="D209" s="3"/>
      <c r="E209" s="3"/>
      <c r="F209" s="3"/>
      <c r="G209" s="3"/>
      <c r="H209" s="3"/>
      <c r="I209" s="3"/>
      <c r="J209" s="3"/>
      <c r="K209" s="3"/>
      <c r="L209" s="3"/>
      <c r="M209" s="3"/>
      <c r="N209" s="3"/>
      <c r="O209" s="3"/>
      <c r="P209" s="3"/>
      <c r="Q209" s="3"/>
      <c r="R209" s="3"/>
    </row>
    <row r="210" spans="1:18" ht="13.5">
      <c r="A210" s="3"/>
      <c r="B210" s="3"/>
      <c r="C210" s="3"/>
      <c r="D210" s="3"/>
      <c r="E210" s="3"/>
      <c r="F210" s="3"/>
      <c r="G210" s="3"/>
      <c r="H210" s="3"/>
      <c r="I210" s="3"/>
      <c r="J210" s="3"/>
      <c r="K210" s="3"/>
      <c r="L210" s="3"/>
      <c r="M210" s="3"/>
      <c r="N210" s="3"/>
      <c r="O210" s="3"/>
      <c r="P210" s="3"/>
      <c r="Q210" s="3"/>
      <c r="R210" s="3"/>
    </row>
    <row r="211" spans="1:18" ht="13.5">
      <c r="A211" s="3"/>
      <c r="B211" s="3"/>
      <c r="C211" s="3"/>
      <c r="D211" s="3"/>
      <c r="E211" s="3"/>
      <c r="F211" s="3"/>
      <c r="G211" s="3"/>
      <c r="H211" s="3"/>
      <c r="I211" s="3"/>
      <c r="J211" s="3"/>
      <c r="K211" s="3"/>
      <c r="L211" s="3"/>
      <c r="M211" s="3"/>
      <c r="N211" s="3"/>
      <c r="O211" s="3"/>
      <c r="P211" s="3"/>
      <c r="Q211" s="3"/>
      <c r="R211" s="3"/>
    </row>
    <row r="212" spans="1:18" ht="13.5">
      <c r="A212" s="3"/>
      <c r="B212" s="3"/>
      <c r="C212" s="3"/>
      <c r="D212" s="3"/>
      <c r="E212" s="3"/>
      <c r="F212" s="3"/>
      <c r="G212" s="3"/>
      <c r="H212" s="3"/>
      <c r="I212" s="3"/>
      <c r="J212" s="3"/>
      <c r="K212" s="3"/>
      <c r="L212" s="3"/>
      <c r="M212" s="3"/>
      <c r="N212" s="3"/>
      <c r="O212" s="3"/>
      <c r="P212" s="3"/>
      <c r="Q212" s="3"/>
      <c r="R212" s="3"/>
    </row>
    <row r="213" spans="1:18" ht="13.5">
      <c r="A213" s="3"/>
      <c r="B213" s="3"/>
      <c r="C213" s="3"/>
      <c r="D213" s="3"/>
      <c r="E213" s="3"/>
      <c r="F213" s="3"/>
      <c r="G213" s="3"/>
      <c r="H213" s="3"/>
      <c r="I213" s="3"/>
      <c r="J213" s="3"/>
      <c r="K213" s="3"/>
      <c r="L213" s="3"/>
      <c r="M213" s="3"/>
      <c r="N213" s="3"/>
      <c r="O213" s="3"/>
      <c r="P213" s="3"/>
      <c r="Q213" s="3"/>
      <c r="R213" s="3"/>
    </row>
    <row r="214" spans="1:18" ht="13.5">
      <c r="A214" s="3"/>
      <c r="B214" s="3"/>
      <c r="C214" s="3"/>
      <c r="D214" s="3"/>
      <c r="E214" s="3"/>
      <c r="F214" s="3"/>
      <c r="G214" s="3"/>
      <c r="H214" s="3"/>
      <c r="I214" s="3"/>
      <c r="J214" s="3"/>
      <c r="K214" s="3"/>
      <c r="L214" s="3"/>
      <c r="M214" s="3"/>
      <c r="N214" s="3"/>
      <c r="O214" s="3"/>
      <c r="P214" s="3"/>
      <c r="Q214" s="3"/>
      <c r="R214" s="3"/>
    </row>
    <row r="215" spans="1:18" ht="13.5">
      <c r="A215" s="3"/>
      <c r="B215" s="3"/>
      <c r="C215" s="3"/>
      <c r="D215" s="3"/>
      <c r="E215" s="3"/>
      <c r="F215" s="3"/>
      <c r="G215" s="3"/>
      <c r="H215" s="3"/>
      <c r="I215" s="3"/>
      <c r="J215" s="3"/>
      <c r="K215" s="3"/>
      <c r="L215" s="3"/>
      <c r="M215" s="3"/>
      <c r="N215" s="3"/>
      <c r="O215" s="3"/>
      <c r="P215" s="3"/>
      <c r="Q215" s="3"/>
      <c r="R215" s="3"/>
    </row>
    <row r="216" spans="1:18" ht="13.5">
      <c r="A216" s="3"/>
      <c r="B216" s="3"/>
      <c r="C216" s="3"/>
      <c r="D216" s="3"/>
      <c r="E216" s="3"/>
      <c r="F216" s="3"/>
      <c r="G216" s="3"/>
      <c r="H216" s="3"/>
      <c r="I216" s="3"/>
      <c r="J216" s="3"/>
      <c r="K216" s="3"/>
      <c r="L216" s="3"/>
      <c r="M216" s="3"/>
      <c r="N216" s="3"/>
      <c r="O216" s="3"/>
      <c r="P216" s="3"/>
      <c r="Q216" s="3"/>
      <c r="R216" s="3"/>
    </row>
    <row r="217" spans="1:18" ht="13.5">
      <c r="A217" s="3"/>
      <c r="B217" s="3"/>
      <c r="C217" s="3"/>
      <c r="D217" s="3"/>
      <c r="E217" s="3"/>
      <c r="F217" s="3"/>
      <c r="G217" s="3"/>
      <c r="H217" s="3"/>
      <c r="I217" s="3"/>
      <c r="J217" s="3"/>
      <c r="K217" s="3"/>
      <c r="L217" s="3"/>
      <c r="M217" s="3"/>
      <c r="N217" s="3"/>
      <c r="O217" s="3"/>
      <c r="P217" s="3"/>
      <c r="Q217" s="3"/>
      <c r="R217" s="3"/>
    </row>
    <row r="218" spans="1:18" ht="13.5">
      <c r="A218" s="3"/>
      <c r="B218" s="3"/>
      <c r="C218" s="3"/>
      <c r="D218" s="3"/>
      <c r="E218" s="3"/>
      <c r="F218" s="3"/>
      <c r="G218" s="3"/>
      <c r="H218" s="3"/>
      <c r="I218" s="3"/>
      <c r="J218" s="3"/>
      <c r="K218" s="3"/>
      <c r="L218" s="3"/>
      <c r="M218" s="3"/>
      <c r="N218" s="3"/>
      <c r="O218" s="3"/>
      <c r="P218" s="3"/>
      <c r="Q218" s="3"/>
      <c r="R218" s="3"/>
    </row>
    <row r="219" spans="1:18" ht="13.5">
      <c r="A219" s="3"/>
      <c r="B219" s="3"/>
      <c r="C219" s="3"/>
      <c r="D219" s="3"/>
      <c r="E219" s="3"/>
      <c r="F219" s="3"/>
      <c r="G219" s="3"/>
      <c r="H219" s="3"/>
      <c r="I219" s="3"/>
      <c r="J219" s="3"/>
      <c r="K219" s="3"/>
      <c r="L219" s="3"/>
      <c r="M219" s="3"/>
      <c r="N219" s="3"/>
      <c r="O219" s="3"/>
      <c r="P219" s="3"/>
      <c r="Q219" s="3"/>
      <c r="R219" s="3"/>
    </row>
    <row r="220" spans="1:18" ht="13.5">
      <c r="A220" s="3"/>
      <c r="B220" s="3"/>
      <c r="C220" s="3"/>
      <c r="D220" s="3"/>
      <c r="E220" s="3"/>
      <c r="F220" s="3"/>
      <c r="G220" s="3"/>
      <c r="H220" s="3"/>
      <c r="I220" s="3"/>
      <c r="J220" s="3"/>
      <c r="K220" s="3"/>
      <c r="L220" s="3"/>
      <c r="M220" s="3"/>
      <c r="N220" s="3"/>
      <c r="O220" s="3"/>
      <c r="P220" s="3"/>
      <c r="Q220" s="3"/>
      <c r="R220" s="3"/>
    </row>
    <row r="221" spans="1:18" ht="13.5">
      <c r="A221" s="3"/>
      <c r="B221" s="3"/>
      <c r="C221" s="3"/>
      <c r="D221" s="3"/>
      <c r="E221" s="3"/>
      <c r="F221" s="3"/>
      <c r="G221" s="3"/>
      <c r="H221" s="3"/>
      <c r="I221" s="3"/>
      <c r="J221" s="3"/>
      <c r="K221" s="3"/>
      <c r="L221" s="3"/>
      <c r="M221" s="3"/>
      <c r="N221" s="3"/>
      <c r="O221" s="3"/>
      <c r="P221" s="3"/>
      <c r="Q221" s="3"/>
      <c r="R221" s="3"/>
    </row>
    <row r="222" spans="1:18" ht="13.5">
      <c r="A222" s="3"/>
      <c r="B222" s="3"/>
      <c r="C222" s="3"/>
      <c r="D222" s="3"/>
      <c r="E222" s="3"/>
      <c r="F222" s="3"/>
      <c r="G222" s="3"/>
      <c r="H222" s="3"/>
      <c r="I222" s="3"/>
      <c r="J222" s="3"/>
      <c r="K222" s="3"/>
      <c r="L222" s="3"/>
      <c r="M222" s="3"/>
      <c r="N222" s="3"/>
      <c r="O222" s="3"/>
      <c r="P222" s="3"/>
      <c r="Q222" s="3"/>
      <c r="R222" s="3"/>
    </row>
    <row r="223" spans="1:18" ht="13.5">
      <c r="A223" s="3"/>
      <c r="B223" s="3"/>
      <c r="C223" s="3"/>
      <c r="D223" s="3"/>
      <c r="E223" s="3"/>
      <c r="F223" s="3"/>
      <c r="G223" s="3"/>
      <c r="H223" s="3"/>
      <c r="I223" s="3"/>
      <c r="J223" s="3"/>
      <c r="K223" s="3"/>
      <c r="L223" s="3"/>
      <c r="M223" s="3"/>
      <c r="N223" s="3"/>
      <c r="O223" s="3"/>
      <c r="P223" s="3"/>
      <c r="Q223" s="3"/>
      <c r="R223" s="3"/>
    </row>
    <row r="224" spans="1:18" ht="13.5">
      <c r="A224" s="3"/>
      <c r="B224" s="3"/>
      <c r="C224" s="3"/>
      <c r="D224" s="3"/>
      <c r="E224" s="3"/>
      <c r="F224" s="3"/>
      <c r="G224" s="3"/>
      <c r="H224" s="3"/>
      <c r="I224" s="3"/>
      <c r="J224" s="3"/>
      <c r="K224" s="3"/>
      <c r="L224" s="3"/>
      <c r="M224" s="3"/>
      <c r="N224" s="3"/>
      <c r="O224" s="3"/>
      <c r="P224" s="3"/>
      <c r="Q224" s="3"/>
      <c r="R224" s="3"/>
    </row>
    <row r="225" spans="1:18" ht="13.5">
      <c r="A225" s="3"/>
      <c r="B225" s="3"/>
      <c r="C225" s="3"/>
      <c r="D225" s="3"/>
      <c r="E225" s="3"/>
      <c r="F225" s="3"/>
      <c r="G225" s="3"/>
      <c r="H225" s="3"/>
      <c r="I225" s="3"/>
      <c r="J225" s="3"/>
      <c r="K225" s="3"/>
      <c r="L225" s="3"/>
      <c r="M225" s="3"/>
      <c r="N225" s="3"/>
      <c r="O225" s="3"/>
      <c r="P225" s="3"/>
      <c r="Q225" s="3"/>
      <c r="R225" s="3"/>
    </row>
    <row r="226" spans="1:18" ht="13.5">
      <c r="A226" s="3"/>
      <c r="B226" s="3"/>
      <c r="C226" s="3"/>
      <c r="D226" s="3"/>
      <c r="E226" s="3"/>
      <c r="F226" s="3"/>
      <c r="G226" s="3"/>
      <c r="H226" s="3"/>
      <c r="I226" s="3"/>
      <c r="J226" s="3"/>
      <c r="K226" s="3"/>
      <c r="L226" s="3"/>
      <c r="M226" s="3"/>
      <c r="N226" s="3"/>
      <c r="O226" s="3"/>
      <c r="P226" s="3"/>
      <c r="Q226" s="3"/>
      <c r="R226" s="3"/>
    </row>
    <row r="227" spans="1:18" ht="13.5">
      <c r="A227" s="3"/>
      <c r="B227" s="3"/>
      <c r="C227" s="3"/>
      <c r="D227" s="3"/>
      <c r="E227" s="3"/>
      <c r="F227" s="3"/>
      <c r="G227" s="3"/>
      <c r="H227" s="3"/>
      <c r="I227" s="3"/>
      <c r="J227" s="3"/>
      <c r="K227" s="3"/>
      <c r="L227" s="3"/>
      <c r="M227" s="3"/>
      <c r="N227" s="3"/>
      <c r="O227" s="3"/>
      <c r="P227" s="3"/>
      <c r="Q227" s="3"/>
      <c r="R227" s="3"/>
    </row>
    <row r="228" spans="1:18" ht="13.5">
      <c r="A228" s="3"/>
      <c r="B228" s="3"/>
      <c r="C228" s="3"/>
      <c r="D228" s="3"/>
      <c r="E228" s="3"/>
      <c r="F228" s="3"/>
      <c r="G228" s="3"/>
      <c r="H228" s="3"/>
      <c r="I228" s="3"/>
      <c r="J228" s="3"/>
      <c r="K228" s="3"/>
      <c r="L228" s="3"/>
      <c r="M228" s="3"/>
      <c r="N228" s="3"/>
      <c r="O228" s="3"/>
      <c r="P228" s="3"/>
      <c r="Q228" s="3"/>
      <c r="R228" s="3"/>
    </row>
    <row r="229" spans="1:18" ht="13.5">
      <c r="A229" s="3"/>
      <c r="B229" s="3"/>
      <c r="C229" s="3"/>
      <c r="D229" s="3"/>
      <c r="E229" s="3"/>
      <c r="F229" s="3"/>
      <c r="G229" s="3"/>
      <c r="H229" s="3"/>
      <c r="I229" s="3"/>
      <c r="J229" s="3"/>
      <c r="K229" s="3"/>
      <c r="L229" s="3"/>
      <c r="M229" s="3"/>
      <c r="N229" s="3"/>
      <c r="O229" s="3"/>
      <c r="P229" s="3"/>
      <c r="Q229" s="3"/>
      <c r="R229" s="3"/>
    </row>
    <row r="230" spans="1:18" ht="13.5">
      <c r="A230" s="3"/>
      <c r="B230" s="3"/>
      <c r="C230" s="3"/>
      <c r="D230" s="3"/>
      <c r="E230" s="3"/>
      <c r="F230" s="3"/>
      <c r="G230" s="3"/>
      <c r="H230" s="3"/>
      <c r="I230" s="3"/>
      <c r="J230" s="3"/>
      <c r="K230" s="3"/>
      <c r="L230" s="3"/>
      <c r="M230" s="3"/>
      <c r="N230" s="3"/>
      <c r="O230" s="3"/>
      <c r="P230" s="3"/>
      <c r="Q230" s="3"/>
      <c r="R230" s="3"/>
    </row>
    <row r="231" spans="1:18" ht="13.5">
      <c r="A231" s="3"/>
      <c r="B231" s="3"/>
      <c r="C231" s="3"/>
      <c r="D231" s="3"/>
      <c r="E231" s="3"/>
      <c r="F231" s="3"/>
      <c r="G231" s="3"/>
      <c r="H231" s="3"/>
      <c r="I231" s="3"/>
      <c r="J231" s="3"/>
      <c r="K231" s="3"/>
      <c r="L231" s="3"/>
      <c r="M231" s="3"/>
      <c r="N231" s="3"/>
      <c r="O231" s="3"/>
      <c r="P231" s="3"/>
      <c r="Q231" s="3"/>
      <c r="R231" s="3"/>
    </row>
    <row r="232" spans="1:18" ht="13.5">
      <c r="A232" s="3"/>
      <c r="B232" s="3"/>
      <c r="C232" s="3"/>
      <c r="D232" s="3"/>
      <c r="E232" s="3"/>
      <c r="F232" s="3"/>
      <c r="G232" s="3"/>
      <c r="H232" s="3"/>
      <c r="I232" s="3"/>
      <c r="J232" s="3"/>
      <c r="K232" s="3"/>
      <c r="L232" s="3"/>
      <c r="M232" s="3"/>
      <c r="N232" s="3"/>
      <c r="O232" s="3"/>
      <c r="P232" s="3"/>
      <c r="Q232" s="3"/>
      <c r="R232" s="3"/>
    </row>
    <row r="233" spans="1:18" ht="13.5">
      <c r="A233" s="3"/>
      <c r="B233" s="3"/>
      <c r="C233" s="3"/>
      <c r="D233" s="3"/>
      <c r="E233" s="3"/>
      <c r="F233" s="3"/>
      <c r="G233" s="3"/>
      <c r="H233" s="3"/>
      <c r="I233" s="3"/>
      <c r="J233" s="3"/>
      <c r="K233" s="3"/>
      <c r="L233" s="3"/>
      <c r="M233" s="3"/>
      <c r="N233" s="3"/>
      <c r="O233" s="3"/>
      <c r="P233" s="3"/>
      <c r="Q233" s="3"/>
      <c r="R233" s="3"/>
    </row>
    <row r="234" spans="1:18" ht="13.5">
      <c r="A234" s="3"/>
      <c r="B234" s="3"/>
      <c r="C234" s="3"/>
      <c r="D234" s="3"/>
      <c r="E234" s="3"/>
      <c r="F234" s="3"/>
      <c r="G234" s="3"/>
      <c r="H234" s="3"/>
      <c r="I234" s="3"/>
      <c r="J234" s="3"/>
      <c r="K234" s="3"/>
      <c r="L234" s="3"/>
      <c r="M234" s="3"/>
      <c r="N234" s="3"/>
      <c r="O234" s="3"/>
      <c r="P234" s="3"/>
      <c r="Q234" s="3"/>
      <c r="R234" s="3"/>
    </row>
    <row r="235" spans="1:18" ht="13.5">
      <c r="A235" s="3"/>
      <c r="B235" s="3"/>
      <c r="C235" s="3"/>
      <c r="D235" s="3"/>
      <c r="E235" s="3"/>
      <c r="F235" s="3"/>
      <c r="G235" s="3"/>
      <c r="H235" s="3"/>
      <c r="I235" s="3"/>
      <c r="J235" s="3"/>
      <c r="K235" s="3"/>
      <c r="L235" s="3"/>
      <c r="M235" s="3"/>
      <c r="N235" s="3"/>
      <c r="O235" s="3"/>
      <c r="P235" s="3"/>
      <c r="Q235" s="3"/>
      <c r="R235" s="3"/>
    </row>
    <row r="236" spans="1:18" ht="13.5">
      <c r="A236" s="3"/>
      <c r="B236" s="3"/>
      <c r="C236" s="3"/>
      <c r="D236" s="3"/>
      <c r="E236" s="3"/>
      <c r="F236" s="3"/>
      <c r="G236" s="3"/>
      <c r="H236" s="3"/>
      <c r="I236" s="3"/>
      <c r="J236" s="3"/>
      <c r="K236" s="3"/>
      <c r="L236" s="3"/>
      <c r="M236" s="3"/>
      <c r="N236" s="3"/>
      <c r="O236" s="3"/>
      <c r="P236" s="3"/>
      <c r="Q236" s="3"/>
      <c r="R236" s="3"/>
    </row>
    <row r="237" spans="1:18" ht="13.5">
      <c r="A237" s="3"/>
      <c r="B237" s="3"/>
      <c r="C237" s="3"/>
      <c r="D237" s="3"/>
      <c r="E237" s="3"/>
      <c r="F237" s="3"/>
      <c r="G237" s="3"/>
      <c r="H237" s="3"/>
      <c r="I237" s="3"/>
      <c r="J237" s="3"/>
      <c r="K237" s="3"/>
      <c r="L237" s="3"/>
      <c r="M237" s="3"/>
      <c r="N237" s="3"/>
      <c r="O237" s="3"/>
      <c r="P237" s="3"/>
      <c r="Q237" s="3"/>
      <c r="R237" s="3"/>
    </row>
    <row r="238" spans="1:18" ht="13.5">
      <c r="A238" s="3"/>
      <c r="B238" s="3"/>
      <c r="C238" s="3"/>
      <c r="D238" s="3"/>
      <c r="E238" s="3"/>
      <c r="F238" s="3"/>
      <c r="G238" s="3"/>
      <c r="H238" s="3"/>
      <c r="I238" s="3"/>
      <c r="J238" s="3"/>
      <c r="K238" s="3"/>
      <c r="L238" s="3"/>
      <c r="M238" s="3"/>
      <c r="N238" s="3"/>
      <c r="O238" s="3"/>
      <c r="P238" s="3"/>
      <c r="Q238" s="3"/>
      <c r="R238" s="3"/>
    </row>
    <row r="239" spans="1:18" ht="13.5">
      <c r="A239" s="3"/>
      <c r="B239" s="3"/>
      <c r="C239" s="3"/>
      <c r="D239" s="3"/>
      <c r="E239" s="3"/>
      <c r="F239" s="3"/>
      <c r="G239" s="3"/>
      <c r="H239" s="3"/>
      <c r="I239" s="3"/>
      <c r="J239" s="3"/>
      <c r="K239" s="3"/>
      <c r="L239" s="3"/>
      <c r="M239" s="3"/>
      <c r="N239" s="3"/>
      <c r="O239" s="3"/>
      <c r="P239" s="3"/>
      <c r="Q239" s="3"/>
      <c r="R239" s="3"/>
    </row>
    <row r="240" spans="1:18" ht="13.5">
      <c r="A240" s="3"/>
      <c r="B240" s="3"/>
      <c r="C240" s="3"/>
      <c r="D240" s="3"/>
      <c r="E240" s="3"/>
      <c r="F240" s="3"/>
      <c r="G240" s="3"/>
      <c r="H240" s="3"/>
      <c r="I240" s="3"/>
      <c r="J240" s="3"/>
      <c r="K240" s="3"/>
      <c r="L240" s="3"/>
      <c r="M240" s="3"/>
      <c r="N240" s="3"/>
      <c r="O240" s="3"/>
      <c r="P240" s="3"/>
      <c r="Q240" s="3"/>
      <c r="R240" s="3"/>
    </row>
    <row r="241" spans="1:18" ht="13.5">
      <c r="A241" s="3"/>
      <c r="B241" s="3"/>
      <c r="C241" s="3"/>
      <c r="D241" s="3"/>
      <c r="E241" s="3"/>
      <c r="F241" s="3"/>
      <c r="G241" s="3"/>
      <c r="H241" s="3"/>
      <c r="I241" s="3"/>
      <c r="J241" s="3"/>
      <c r="K241" s="3"/>
      <c r="L241" s="3"/>
      <c r="M241" s="3"/>
      <c r="N241" s="3"/>
      <c r="O241" s="3"/>
      <c r="P241" s="3"/>
      <c r="Q241" s="3"/>
      <c r="R241" s="3"/>
    </row>
    <row r="242" spans="1:18" ht="13.5">
      <c r="A242" s="3"/>
      <c r="B242" s="3"/>
      <c r="C242" s="3"/>
      <c r="D242" s="3"/>
      <c r="E242" s="3"/>
      <c r="F242" s="3"/>
      <c r="G242" s="3"/>
      <c r="H242" s="3"/>
      <c r="I242" s="3"/>
      <c r="J242" s="3"/>
      <c r="K242" s="3"/>
      <c r="L242" s="3"/>
      <c r="M242" s="3"/>
      <c r="N242" s="3"/>
      <c r="O242" s="3"/>
      <c r="P242" s="3"/>
      <c r="Q242" s="3"/>
      <c r="R242" s="3"/>
    </row>
    <row r="243" spans="1:18" ht="13.5">
      <c r="A243" s="3"/>
      <c r="B243" s="3"/>
      <c r="C243" s="3"/>
      <c r="D243" s="3"/>
      <c r="E243" s="3"/>
      <c r="F243" s="3"/>
      <c r="G243" s="3"/>
      <c r="H243" s="3"/>
      <c r="I243" s="3"/>
      <c r="J243" s="3"/>
      <c r="K243" s="3"/>
      <c r="L243" s="3"/>
      <c r="M243" s="3"/>
      <c r="N243" s="3"/>
      <c r="O243" s="3"/>
      <c r="P243" s="3"/>
      <c r="Q243" s="3"/>
      <c r="R243" s="3"/>
    </row>
    <row r="244" spans="1:18" ht="13.5">
      <c r="A244" s="3"/>
      <c r="B244" s="3"/>
      <c r="C244" s="3"/>
      <c r="D244" s="3"/>
      <c r="E244" s="3"/>
      <c r="F244" s="3"/>
      <c r="G244" s="3"/>
      <c r="H244" s="3"/>
      <c r="I244" s="3"/>
      <c r="J244" s="3"/>
      <c r="K244" s="3"/>
      <c r="L244" s="3"/>
      <c r="M244" s="3"/>
      <c r="N244" s="3"/>
      <c r="O244" s="3"/>
      <c r="P244" s="3"/>
      <c r="Q244" s="3"/>
      <c r="R244" s="3"/>
    </row>
    <row r="245" spans="1:18" ht="13.5">
      <c r="A245" s="3"/>
      <c r="B245" s="3"/>
      <c r="C245" s="3"/>
      <c r="D245" s="3"/>
      <c r="E245" s="3"/>
      <c r="F245" s="3"/>
      <c r="G245" s="3"/>
      <c r="H245" s="3"/>
      <c r="I245" s="3"/>
      <c r="J245" s="3"/>
      <c r="K245" s="3"/>
      <c r="L245" s="3"/>
      <c r="M245" s="3"/>
      <c r="N245" s="3"/>
      <c r="O245" s="3"/>
      <c r="P245" s="3"/>
      <c r="Q245" s="3"/>
      <c r="R245" s="3"/>
    </row>
    <row r="246" spans="1:18" ht="13.5">
      <c r="A246" s="3"/>
      <c r="B246" s="3"/>
      <c r="C246" s="3"/>
      <c r="D246" s="3"/>
      <c r="E246" s="3"/>
      <c r="F246" s="3"/>
      <c r="G246" s="3"/>
      <c r="H246" s="3"/>
      <c r="I246" s="3"/>
      <c r="J246" s="3"/>
      <c r="K246" s="3"/>
      <c r="L246" s="3"/>
      <c r="M246" s="3"/>
      <c r="N246" s="3"/>
      <c r="O246" s="3"/>
      <c r="P246" s="3"/>
      <c r="Q246" s="3"/>
      <c r="R246" s="3"/>
    </row>
    <row r="247" spans="1:18" ht="13.5">
      <c r="A247" s="3"/>
      <c r="B247" s="3"/>
      <c r="C247" s="3"/>
      <c r="D247" s="3"/>
      <c r="E247" s="3"/>
      <c r="F247" s="3"/>
      <c r="G247" s="3"/>
      <c r="H247" s="3"/>
      <c r="I247" s="3"/>
      <c r="J247" s="3"/>
      <c r="K247" s="3"/>
      <c r="L247" s="3"/>
      <c r="M247" s="3"/>
      <c r="N247" s="3"/>
      <c r="O247" s="3"/>
      <c r="P247" s="3"/>
      <c r="Q247" s="3"/>
      <c r="R247" s="3"/>
    </row>
    <row r="248" spans="1:18" ht="13.5">
      <c r="A248" s="3"/>
      <c r="B248" s="3"/>
      <c r="C248" s="3"/>
      <c r="D248" s="3"/>
      <c r="E248" s="3"/>
      <c r="F248" s="3"/>
      <c r="G248" s="3"/>
      <c r="H248" s="3"/>
      <c r="I248" s="3"/>
      <c r="J248" s="3"/>
      <c r="K248" s="3"/>
      <c r="L248" s="3"/>
      <c r="M248" s="3"/>
      <c r="N248" s="3"/>
      <c r="O248" s="3"/>
      <c r="P248" s="3"/>
      <c r="Q248" s="3"/>
      <c r="R248" s="3"/>
    </row>
    <row r="249" spans="1:18" ht="13.5">
      <c r="A249" s="3"/>
      <c r="B249" s="3"/>
      <c r="C249" s="3"/>
      <c r="D249" s="3"/>
      <c r="E249" s="3"/>
      <c r="F249" s="3"/>
      <c r="G249" s="3"/>
      <c r="H249" s="3"/>
      <c r="I249" s="3"/>
      <c r="J249" s="3"/>
      <c r="K249" s="3"/>
      <c r="L249" s="3"/>
      <c r="M249" s="3"/>
      <c r="N249" s="3"/>
      <c r="O249" s="3"/>
      <c r="P249" s="3"/>
      <c r="Q249" s="3"/>
      <c r="R249" s="3"/>
    </row>
    <row r="250" spans="1:18" ht="13.5">
      <c r="A250" s="3"/>
      <c r="B250" s="3"/>
      <c r="C250" s="3"/>
      <c r="D250" s="3"/>
      <c r="E250" s="3"/>
      <c r="F250" s="3"/>
      <c r="G250" s="3"/>
      <c r="H250" s="3"/>
      <c r="I250" s="3"/>
      <c r="J250" s="3"/>
      <c r="K250" s="3"/>
      <c r="L250" s="3"/>
      <c r="M250" s="3"/>
      <c r="N250" s="3"/>
      <c r="O250" s="3"/>
      <c r="P250" s="3"/>
      <c r="Q250" s="3"/>
      <c r="R250" s="3"/>
    </row>
    <row r="251" spans="1:18" ht="13.5">
      <c r="A251" s="3"/>
      <c r="B251" s="3"/>
      <c r="C251" s="3"/>
      <c r="D251" s="3"/>
      <c r="E251" s="3"/>
      <c r="F251" s="3"/>
      <c r="G251" s="3"/>
      <c r="H251" s="3"/>
      <c r="I251" s="3"/>
      <c r="J251" s="3"/>
      <c r="K251" s="3"/>
      <c r="L251" s="3"/>
      <c r="M251" s="3"/>
      <c r="N251" s="3"/>
      <c r="O251" s="3"/>
      <c r="P251" s="3"/>
      <c r="Q251" s="3"/>
      <c r="R251" s="3"/>
    </row>
    <row r="252" spans="1:18" ht="13.5">
      <c r="A252" s="3"/>
      <c r="B252" s="3"/>
      <c r="C252" s="3"/>
      <c r="D252" s="3"/>
      <c r="E252" s="3"/>
      <c r="F252" s="3"/>
      <c r="G252" s="3"/>
      <c r="H252" s="3"/>
      <c r="I252" s="3"/>
      <c r="J252" s="3"/>
      <c r="K252" s="3"/>
      <c r="L252" s="3"/>
      <c r="M252" s="3"/>
      <c r="N252" s="3"/>
      <c r="O252" s="3"/>
      <c r="P252" s="3"/>
      <c r="Q252" s="3"/>
      <c r="R252" s="3"/>
    </row>
    <row r="253" spans="1:18" ht="13.5">
      <c r="A253" s="3"/>
      <c r="B253" s="3"/>
      <c r="C253" s="3"/>
      <c r="D253" s="3"/>
      <c r="E253" s="3"/>
      <c r="F253" s="3"/>
      <c r="G253" s="3"/>
      <c r="H253" s="3"/>
      <c r="I253" s="3"/>
      <c r="J253" s="3"/>
      <c r="K253" s="3"/>
      <c r="L253" s="3"/>
      <c r="M253" s="3"/>
      <c r="N253" s="3"/>
      <c r="O253" s="3"/>
      <c r="P253" s="3"/>
      <c r="Q253" s="3"/>
      <c r="R253" s="3"/>
    </row>
    <row r="254" spans="1:18" ht="13.5">
      <c r="A254" s="3"/>
      <c r="B254" s="3"/>
      <c r="C254" s="3"/>
      <c r="D254" s="3"/>
      <c r="E254" s="3"/>
      <c r="F254" s="3"/>
      <c r="G254" s="3"/>
      <c r="H254" s="3"/>
      <c r="I254" s="3"/>
      <c r="J254" s="3"/>
      <c r="K254" s="3"/>
      <c r="L254" s="3"/>
      <c r="M254" s="3"/>
      <c r="N254" s="3"/>
      <c r="O254" s="3"/>
      <c r="P254" s="3"/>
      <c r="Q254" s="3"/>
      <c r="R254" s="3"/>
    </row>
    <row r="255" spans="1:18" ht="13.5">
      <c r="A255" s="3"/>
      <c r="B255" s="3"/>
      <c r="C255" s="3"/>
      <c r="D255" s="3"/>
      <c r="E255" s="3"/>
      <c r="F255" s="3"/>
      <c r="G255" s="3"/>
      <c r="H255" s="3"/>
      <c r="I255" s="3"/>
      <c r="J255" s="3"/>
      <c r="K255" s="3"/>
      <c r="L255" s="3"/>
      <c r="M255" s="3"/>
      <c r="N255" s="3"/>
      <c r="O255" s="3"/>
      <c r="P255" s="3"/>
      <c r="Q255" s="3"/>
      <c r="R255" s="3"/>
    </row>
    <row r="256" spans="1:18" ht="13.5">
      <c r="A256" s="3"/>
      <c r="B256" s="3"/>
      <c r="C256" s="3"/>
      <c r="D256" s="3"/>
      <c r="E256" s="3"/>
      <c r="F256" s="3"/>
      <c r="G256" s="3"/>
      <c r="H256" s="3"/>
      <c r="I256" s="3"/>
      <c r="J256" s="3"/>
      <c r="K256" s="3"/>
      <c r="L256" s="3"/>
      <c r="M256" s="3"/>
      <c r="N256" s="3"/>
      <c r="O256" s="3"/>
      <c r="P256" s="3"/>
      <c r="Q256" s="3"/>
      <c r="R256" s="3"/>
    </row>
    <row r="257" spans="1:18" ht="13.5">
      <c r="A257" s="3"/>
      <c r="B257" s="3"/>
      <c r="C257" s="3"/>
      <c r="D257" s="3"/>
      <c r="E257" s="3"/>
      <c r="F257" s="3"/>
      <c r="G257" s="3"/>
      <c r="H257" s="3"/>
      <c r="I257" s="3"/>
      <c r="J257" s="3"/>
      <c r="K257" s="3"/>
      <c r="L257" s="3"/>
      <c r="M257" s="3"/>
      <c r="N257" s="3"/>
      <c r="O257" s="3"/>
      <c r="P257" s="3"/>
      <c r="Q257" s="3"/>
      <c r="R257" s="3"/>
    </row>
    <row r="258" spans="1:18" ht="13.5">
      <c r="A258" s="3"/>
      <c r="B258" s="3"/>
      <c r="C258" s="3"/>
      <c r="D258" s="3"/>
      <c r="E258" s="3"/>
      <c r="F258" s="3"/>
      <c r="G258" s="3"/>
      <c r="H258" s="3"/>
      <c r="I258" s="3"/>
      <c r="J258" s="3"/>
      <c r="K258" s="3"/>
      <c r="L258" s="3"/>
      <c r="M258" s="3"/>
      <c r="N258" s="3"/>
      <c r="O258" s="3"/>
      <c r="P258" s="3"/>
      <c r="Q258" s="3"/>
      <c r="R258" s="3"/>
    </row>
    <row r="259" spans="1:18" ht="13.5">
      <c r="A259" s="3"/>
      <c r="B259" s="3"/>
      <c r="C259" s="3"/>
      <c r="D259" s="3"/>
      <c r="E259" s="3"/>
      <c r="F259" s="3"/>
      <c r="G259" s="3"/>
      <c r="H259" s="3"/>
      <c r="I259" s="3"/>
      <c r="J259" s="3"/>
      <c r="K259" s="3"/>
      <c r="L259" s="3"/>
      <c r="M259" s="3"/>
      <c r="N259" s="3"/>
      <c r="O259" s="3"/>
      <c r="P259" s="3"/>
      <c r="Q259" s="3"/>
      <c r="R259" s="3"/>
    </row>
    <row r="260" spans="1:18" ht="13.5">
      <c r="A260" s="3"/>
      <c r="B260" s="3"/>
      <c r="C260" s="3"/>
      <c r="D260" s="3"/>
      <c r="E260" s="3"/>
      <c r="F260" s="3"/>
      <c r="G260" s="3"/>
      <c r="H260" s="3"/>
      <c r="I260" s="3"/>
      <c r="J260" s="3"/>
      <c r="K260" s="3"/>
      <c r="L260" s="3"/>
      <c r="M260" s="3"/>
      <c r="N260" s="3"/>
      <c r="O260" s="3"/>
      <c r="P260" s="3"/>
      <c r="Q260" s="3"/>
      <c r="R260" s="3"/>
    </row>
    <row r="261" spans="1:18" ht="13.5">
      <c r="A261" s="3"/>
      <c r="B261" s="3"/>
      <c r="C261" s="3"/>
      <c r="D261" s="3"/>
      <c r="E261" s="3"/>
      <c r="F261" s="3"/>
      <c r="G261" s="3"/>
      <c r="H261" s="3"/>
      <c r="I261" s="3"/>
      <c r="J261" s="3"/>
      <c r="K261" s="3"/>
      <c r="L261" s="3"/>
      <c r="M261" s="3"/>
      <c r="N261" s="3"/>
      <c r="O261" s="3"/>
      <c r="P261" s="3"/>
      <c r="Q261" s="3"/>
      <c r="R261" s="3"/>
    </row>
    <row r="262" spans="1:18" ht="13.5">
      <c r="A262" s="3"/>
      <c r="B262" s="3"/>
      <c r="C262" s="3"/>
      <c r="D262" s="3"/>
      <c r="E262" s="3"/>
      <c r="F262" s="3"/>
      <c r="G262" s="3"/>
      <c r="H262" s="3"/>
      <c r="I262" s="3"/>
      <c r="J262" s="3"/>
      <c r="K262" s="3"/>
      <c r="L262" s="3"/>
      <c r="M262" s="3"/>
      <c r="N262" s="3"/>
      <c r="O262" s="3"/>
      <c r="P262" s="3"/>
      <c r="Q262" s="3"/>
      <c r="R262" s="3"/>
    </row>
    <row r="263" spans="1:18" ht="13.5">
      <c r="A263" s="3"/>
      <c r="B263" s="3"/>
      <c r="C263" s="3"/>
      <c r="D263" s="3"/>
      <c r="E263" s="3"/>
      <c r="F263" s="3"/>
      <c r="G263" s="3"/>
      <c r="H263" s="3"/>
      <c r="I263" s="3"/>
      <c r="J263" s="3"/>
      <c r="K263" s="3"/>
      <c r="L263" s="3"/>
      <c r="M263" s="3"/>
      <c r="N263" s="3"/>
      <c r="O263" s="3"/>
      <c r="P263" s="3"/>
      <c r="Q263" s="3"/>
      <c r="R263" s="3"/>
    </row>
    <row r="264" spans="1:18" ht="13.5">
      <c r="A264" s="3"/>
      <c r="B264" s="3"/>
      <c r="C264" s="3"/>
      <c r="D264" s="3"/>
      <c r="E264" s="3"/>
      <c r="F264" s="3"/>
      <c r="G264" s="3"/>
      <c r="H264" s="3"/>
      <c r="I264" s="3"/>
      <c r="J264" s="3"/>
      <c r="K264" s="3"/>
      <c r="L264" s="3"/>
      <c r="M264" s="3"/>
      <c r="N264" s="3"/>
      <c r="O264" s="3"/>
      <c r="P264" s="3"/>
      <c r="Q264" s="3"/>
      <c r="R264" s="3"/>
    </row>
    <row r="265" spans="1:18" ht="13.5">
      <c r="A265" s="3"/>
      <c r="B265" s="3"/>
      <c r="C265" s="3"/>
      <c r="D265" s="3"/>
      <c r="E265" s="3"/>
      <c r="F265" s="3"/>
      <c r="G265" s="3"/>
      <c r="H265" s="3"/>
      <c r="I265" s="3"/>
      <c r="J265" s="3"/>
      <c r="K265" s="3"/>
      <c r="L265" s="3"/>
      <c r="M265" s="3"/>
      <c r="N265" s="3"/>
      <c r="O265" s="3"/>
      <c r="P265" s="3"/>
      <c r="Q265" s="3"/>
      <c r="R265" s="3"/>
    </row>
    <row r="266" spans="1:18" ht="13.5">
      <c r="A266" s="3"/>
      <c r="B266" s="3"/>
      <c r="C266" s="3"/>
      <c r="D266" s="3"/>
      <c r="E266" s="3"/>
      <c r="F266" s="3"/>
      <c r="G266" s="3"/>
      <c r="H266" s="3"/>
      <c r="I266" s="3"/>
      <c r="J266" s="3"/>
      <c r="K266" s="3"/>
      <c r="L266" s="3"/>
      <c r="M266" s="3"/>
      <c r="N266" s="3"/>
      <c r="O266" s="3"/>
      <c r="P266" s="3"/>
      <c r="Q266" s="3"/>
      <c r="R266" s="3"/>
    </row>
    <row r="267" spans="1:18" ht="13.5">
      <c r="A267" s="3"/>
      <c r="B267" s="3"/>
      <c r="C267" s="3"/>
      <c r="D267" s="3"/>
      <c r="E267" s="3"/>
      <c r="F267" s="3"/>
      <c r="G267" s="3"/>
      <c r="H267" s="3"/>
      <c r="I267" s="3"/>
      <c r="J267" s="3"/>
      <c r="K267" s="3"/>
      <c r="L267" s="3"/>
      <c r="M267" s="3"/>
      <c r="N267" s="3"/>
      <c r="O267" s="3"/>
      <c r="P267" s="3"/>
      <c r="Q267" s="3"/>
      <c r="R267" s="3"/>
    </row>
    <row r="268" spans="1:18" ht="13.5">
      <c r="A268" s="3"/>
      <c r="B268" s="3"/>
      <c r="C268" s="3"/>
      <c r="D268" s="3"/>
      <c r="E268" s="3"/>
      <c r="F268" s="3"/>
      <c r="G268" s="3"/>
      <c r="H268" s="3"/>
      <c r="I268" s="3"/>
      <c r="J268" s="3"/>
      <c r="K268" s="3"/>
      <c r="L268" s="3"/>
      <c r="M268" s="3"/>
      <c r="N268" s="3"/>
      <c r="O268" s="3"/>
      <c r="P268" s="3"/>
      <c r="Q268" s="3"/>
      <c r="R268" s="3"/>
    </row>
    <row r="269" spans="1:18" ht="13.5">
      <c r="A269" s="3"/>
      <c r="B269" s="3"/>
      <c r="C269" s="3"/>
      <c r="D269" s="3"/>
      <c r="E269" s="3"/>
      <c r="F269" s="3"/>
      <c r="G269" s="3"/>
      <c r="H269" s="3"/>
      <c r="I269" s="3"/>
      <c r="J269" s="3"/>
      <c r="K269" s="3"/>
      <c r="L269" s="3"/>
      <c r="M269" s="3"/>
      <c r="N269" s="3"/>
      <c r="O269" s="3"/>
      <c r="P269" s="3"/>
      <c r="Q269" s="3"/>
      <c r="R269" s="3"/>
    </row>
    <row r="270" spans="1:18" ht="13.5">
      <c r="A270" s="3"/>
      <c r="B270" s="3"/>
      <c r="C270" s="3"/>
      <c r="D270" s="3"/>
      <c r="E270" s="3"/>
      <c r="F270" s="3"/>
      <c r="G270" s="3"/>
      <c r="H270" s="3"/>
      <c r="I270" s="3"/>
      <c r="J270" s="3"/>
      <c r="K270" s="3"/>
      <c r="L270" s="3"/>
      <c r="M270" s="3"/>
      <c r="N270" s="3"/>
      <c r="O270" s="3"/>
      <c r="P270" s="3"/>
      <c r="Q270" s="3"/>
      <c r="R270" s="3"/>
    </row>
    <row r="271" spans="1:18" ht="13.5">
      <c r="A271" s="3"/>
      <c r="B271" s="3"/>
      <c r="C271" s="3"/>
      <c r="D271" s="3"/>
      <c r="E271" s="3"/>
      <c r="F271" s="3"/>
      <c r="G271" s="3"/>
      <c r="H271" s="3"/>
      <c r="I271" s="3"/>
      <c r="J271" s="3"/>
      <c r="K271" s="3"/>
      <c r="L271" s="3"/>
      <c r="M271" s="3"/>
      <c r="N271" s="3"/>
      <c r="O271" s="3"/>
      <c r="P271" s="3"/>
      <c r="Q271" s="3"/>
      <c r="R271" s="3"/>
    </row>
    <row r="272" spans="1:18" ht="13.5">
      <c r="A272" s="3"/>
      <c r="B272" s="3"/>
      <c r="C272" s="3"/>
      <c r="D272" s="3"/>
      <c r="E272" s="3"/>
      <c r="F272" s="3"/>
      <c r="G272" s="3"/>
      <c r="H272" s="3"/>
      <c r="I272" s="3"/>
      <c r="J272" s="3"/>
      <c r="K272" s="3"/>
      <c r="L272" s="3"/>
      <c r="M272" s="3"/>
      <c r="N272" s="3"/>
      <c r="O272" s="3"/>
      <c r="P272" s="3"/>
      <c r="Q272" s="3"/>
      <c r="R272" s="3"/>
    </row>
    <row r="273" spans="1:18" ht="13.5">
      <c r="A273" s="3"/>
      <c r="B273" s="3"/>
      <c r="C273" s="3"/>
      <c r="D273" s="3"/>
      <c r="E273" s="3"/>
      <c r="F273" s="3"/>
      <c r="G273" s="3"/>
      <c r="H273" s="3"/>
      <c r="I273" s="3"/>
      <c r="J273" s="3"/>
      <c r="K273" s="3"/>
      <c r="L273" s="3"/>
      <c r="M273" s="3"/>
      <c r="N273" s="3"/>
      <c r="O273" s="3"/>
      <c r="P273" s="3"/>
      <c r="Q273" s="3"/>
      <c r="R273" s="3"/>
    </row>
    <row r="274" spans="1:18" ht="13.5">
      <c r="A274" s="3"/>
      <c r="B274" s="3"/>
      <c r="C274" s="3"/>
      <c r="D274" s="3"/>
      <c r="E274" s="3"/>
      <c r="F274" s="3"/>
      <c r="G274" s="3"/>
      <c r="H274" s="3"/>
      <c r="I274" s="3"/>
      <c r="J274" s="3"/>
      <c r="K274" s="3"/>
      <c r="L274" s="3"/>
      <c r="M274" s="3"/>
      <c r="N274" s="3"/>
      <c r="O274" s="3"/>
      <c r="P274" s="3"/>
      <c r="Q274" s="3"/>
      <c r="R274" s="3"/>
    </row>
    <row r="275" spans="1:18" ht="13.5">
      <c r="A275" s="3"/>
      <c r="B275" s="3"/>
      <c r="C275" s="3"/>
      <c r="D275" s="3"/>
      <c r="E275" s="3"/>
      <c r="F275" s="3"/>
      <c r="G275" s="3"/>
      <c r="H275" s="3"/>
      <c r="I275" s="3"/>
      <c r="J275" s="3"/>
      <c r="K275" s="3"/>
      <c r="L275" s="3"/>
      <c r="M275" s="3"/>
      <c r="N275" s="3"/>
      <c r="O275" s="3"/>
      <c r="P275" s="3"/>
      <c r="Q275" s="3"/>
      <c r="R275" s="3"/>
    </row>
    <row r="276" spans="1:18" ht="13.5">
      <c r="A276" s="3"/>
      <c r="B276" s="3"/>
      <c r="C276" s="3"/>
      <c r="D276" s="3"/>
      <c r="E276" s="3"/>
      <c r="F276" s="3"/>
      <c r="G276" s="3"/>
      <c r="H276" s="3"/>
      <c r="I276" s="3"/>
      <c r="J276" s="3"/>
      <c r="K276" s="3"/>
      <c r="L276" s="3"/>
      <c r="M276" s="3"/>
      <c r="N276" s="3"/>
      <c r="O276" s="3"/>
      <c r="P276" s="3"/>
      <c r="Q276" s="3"/>
      <c r="R276" s="3"/>
    </row>
    <row r="277" spans="1:18" ht="13.5">
      <c r="A277" s="3"/>
      <c r="B277" s="3"/>
      <c r="C277" s="3"/>
      <c r="D277" s="3"/>
      <c r="E277" s="3"/>
      <c r="F277" s="3"/>
      <c r="G277" s="3"/>
      <c r="H277" s="3"/>
      <c r="I277" s="3"/>
      <c r="J277" s="3"/>
      <c r="K277" s="3"/>
      <c r="L277" s="3"/>
      <c r="M277" s="3"/>
      <c r="N277" s="3"/>
      <c r="O277" s="3"/>
      <c r="P277" s="3"/>
      <c r="Q277" s="3"/>
      <c r="R277" s="3"/>
    </row>
    <row r="278" spans="1:18" ht="13.5">
      <c r="A278" s="3"/>
      <c r="B278" s="3"/>
      <c r="C278" s="3"/>
      <c r="D278" s="3"/>
      <c r="E278" s="3"/>
      <c r="F278" s="3"/>
      <c r="G278" s="3"/>
      <c r="H278" s="3"/>
      <c r="I278" s="3"/>
      <c r="J278" s="3"/>
      <c r="K278" s="3"/>
      <c r="L278" s="3"/>
      <c r="M278" s="3"/>
      <c r="N278" s="3"/>
      <c r="O278" s="3"/>
      <c r="P278" s="3"/>
      <c r="Q278" s="3"/>
      <c r="R278" s="3"/>
    </row>
    <row r="279" spans="1:18" ht="13.5">
      <c r="A279" s="3"/>
      <c r="B279" s="3"/>
      <c r="C279" s="3"/>
      <c r="D279" s="3"/>
      <c r="E279" s="3"/>
      <c r="F279" s="3"/>
      <c r="G279" s="3"/>
      <c r="H279" s="3"/>
      <c r="I279" s="3"/>
      <c r="J279" s="3"/>
      <c r="K279" s="3"/>
      <c r="L279" s="3"/>
      <c r="M279" s="3"/>
      <c r="N279" s="3"/>
      <c r="O279" s="3"/>
      <c r="P279" s="3"/>
      <c r="Q279" s="3"/>
      <c r="R279" s="3"/>
    </row>
    <row r="280" spans="1:18" ht="13.5">
      <c r="A280" s="3"/>
      <c r="B280" s="3"/>
      <c r="C280" s="3"/>
      <c r="D280" s="3"/>
      <c r="E280" s="3"/>
      <c r="F280" s="3"/>
      <c r="G280" s="3"/>
      <c r="H280" s="3"/>
      <c r="I280" s="3"/>
      <c r="J280" s="3"/>
      <c r="K280" s="3"/>
      <c r="L280" s="3"/>
      <c r="M280" s="3"/>
      <c r="N280" s="3"/>
      <c r="O280" s="3"/>
      <c r="P280" s="3"/>
      <c r="Q280" s="3"/>
      <c r="R280" s="3"/>
    </row>
    <row r="281" spans="1:18" ht="13.5">
      <c r="A281" s="3"/>
      <c r="B281" s="3"/>
      <c r="C281" s="3"/>
      <c r="D281" s="3"/>
      <c r="E281" s="3"/>
      <c r="F281" s="3"/>
      <c r="G281" s="3"/>
      <c r="H281" s="3"/>
      <c r="I281" s="3"/>
      <c r="J281" s="3"/>
      <c r="K281" s="3"/>
      <c r="L281" s="3"/>
      <c r="M281" s="3"/>
      <c r="N281" s="3"/>
      <c r="O281" s="3"/>
      <c r="P281" s="3"/>
      <c r="Q281" s="3"/>
      <c r="R281" s="3"/>
    </row>
    <row r="282" spans="1:18" ht="13.5">
      <c r="A282" s="3"/>
      <c r="B282" s="3"/>
      <c r="C282" s="3"/>
      <c r="D282" s="3"/>
      <c r="E282" s="3"/>
      <c r="F282" s="3"/>
      <c r="G282" s="3"/>
      <c r="H282" s="3"/>
      <c r="I282" s="3"/>
      <c r="J282" s="3"/>
      <c r="K282" s="3"/>
      <c r="L282" s="3"/>
      <c r="M282" s="3"/>
      <c r="N282" s="3"/>
      <c r="O282" s="3"/>
      <c r="P282" s="3"/>
      <c r="Q282" s="3"/>
      <c r="R282" s="3"/>
    </row>
    <row r="283" spans="1:18" ht="13.5">
      <c r="A283" s="3"/>
      <c r="B283" s="3"/>
      <c r="C283" s="3"/>
      <c r="D283" s="3"/>
      <c r="E283" s="3"/>
      <c r="F283" s="3"/>
      <c r="G283" s="3"/>
      <c r="H283" s="3"/>
      <c r="I283" s="3"/>
      <c r="J283" s="3"/>
      <c r="K283" s="3"/>
      <c r="L283" s="3"/>
      <c r="M283" s="3"/>
      <c r="N283" s="3"/>
      <c r="O283" s="3"/>
      <c r="P283" s="3"/>
      <c r="Q283" s="3"/>
      <c r="R283" s="3"/>
    </row>
    <row r="284" spans="1:18" ht="13.5">
      <c r="A284" s="3"/>
      <c r="B284" s="3"/>
      <c r="C284" s="3"/>
      <c r="D284" s="3"/>
      <c r="E284" s="3"/>
      <c r="F284" s="3"/>
      <c r="G284" s="3"/>
      <c r="H284" s="3"/>
      <c r="I284" s="3"/>
      <c r="J284" s="3"/>
      <c r="K284" s="3"/>
      <c r="L284" s="3"/>
      <c r="M284" s="3"/>
      <c r="N284" s="3"/>
      <c r="O284" s="3"/>
      <c r="P284" s="3"/>
      <c r="Q284" s="3"/>
      <c r="R284" s="3"/>
    </row>
    <row r="285" spans="1:18" ht="13.5">
      <c r="A285" s="3"/>
      <c r="B285" s="3"/>
      <c r="C285" s="3"/>
      <c r="D285" s="3"/>
      <c r="E285" s="3"/>
      <c r="F285" s="3"/>
      <c r="G285" s="3"/>
      <c r="H285" s="3"/>
      <c r="I285" s="3"/>
      <c r="J285" s="3"/>
      <c r="K285" s="3"/>
      <c r="L285" s="3"/>
      <c r="M285" s="3"/>
      <c r="N285" s="3"/>
      <c r="O285" s="3"/>
      <c r="P285" s="3"/>
      <c r="Q285" s="3"/>
      <c r="R285" s="3"/>
    </row>
    <row r="286" spans="1:18" ht="13.5">
      <c r="A286" s="3"/>
      <c r="B286" s="3"/>
      <c r="C286" s="3"/>
      <c r="D286" s="3"/>
      <c r="E286" s="3"/>
      <c r="F286" s="3"/>
      <c r="G286" s="3"/>
      <c r="H286" s="3"/>
      <c r="I286" s="3"/>
      <c r="J286" s="3"/>
      <c r="K286" s="3"/>
      <c r="L286" s="3"/>
      <c r="M286" s="3"/>
      <c r="N286" s="3"/>
      <c r="O286" s="3"/>
      <c r="P286" s="3"/>
      <c r="Q286" s="3"/>
      <c r="R286" s="3"/>
    </row>
    <row r="287" spans="1:18" ht="13.5">
      <c r="A287" s="3"/>
      <c r="B287" s="3"/>
      <c r="C287" s="3"/>
      <c r="D287" s="3"/>
      <c r="E287" s="3"/>
      <c r="F287" s="3"/>
      <c r="G287" s="3"/>
      <c r="H287" s="3"/>
      <c r="I287" s="3"/>
      <c r="J287" s="3"/>
      <c r="K287" s="3"/>
      <c r="L287" s="3"/>
      <c r="M287" s="3"/>
      <c r="N287" s="3"/>
      <c r="O287" s="3"/>
      <c r="P287" s="3"/>
      <c r="Q287" s="3"/>
      <c r="R287" s="3"/>
    </row>
    <row r="288" spans="1:18" ht="13.5">
      <c r="A288" s="3"/>
      <c r="B288" s="3"/>
      <c r="C288" s="3"/>
      <c r="D288" s="3"/>
      <c r="E288" s="3"/>
      <c r="F288" s="3"/>
      <c r="G288" s="3"/>
      <c r="H288" s="3"/>
      <c r="I288" s="3"/>
      <c r="J288" s="3"/>
      <c r="K288" s="3"/>
      <c r="L288" s="3"/>
      <c r="M288" s="3"/>
      <c r="N288" s="3"/>
      <c r="O288" s="3"/>
      <c r="P288" s="3"/>
      <c r="Q288" s="3"/>
      <c r="R288" s="3"/>
    </row>
    <row r="289" spans="1:18" ht="13.5">
      <c r="A289" s="3"/>
      <c r="B289" s="3"/>
      <c r="C289" s="3"/>
      <c r="D289" s="3"/>
      <c r="E289" s="3"/>
      <c r="F289" s="3"/>
      <c r="G289" s="3"/>
      <c r="H289" s="3"/>
      <c r="I289" s="3"/>
      <c r="J289" s="3"/>
      <c r="K289" s="3"/>
      <c r="L289" s="3"/>
      <c r="M289" s="3"/>
      <c r="N289" s="3"/>
      <c r="O289" s="3"/>
      <c r="P289" s="3"/>
      <c r="Q289" s="3"/>
      <c r="R289" s="3"/>
    </row>
    <row r="290" spans="1:18" ht="13.5">
      <c r="A290" s="3"/>
      <c r="B290" s="3"/>
      <c r="C290" s="3"/>
      <c r="D290" s="3"/>
      <c r="E290" s="3"/>
      <c r="F290" s="3"/>
      <c r="G290" s="3"/>
      <c r="H290" s="3"/>
      <c r="I290" s="3"/>
      <c r="J290" s="3"/>
      <c r="K290" s="3"/>
      <c r="L290" s="3"/>
      <c r="M290" s="3"/>
      <c r="N290" s="3"/>
      <c r="O290" s="3"/>
      <c r="P290" s="3"/>
      <c r="Q290" s="3"/>
      <c r="R290" s="3"/>
    </row>
    <row r="291" spans="1:18" ht="13.5">
      <c r="A291" s="3"/>
      <c r="B291" s="3"/>
      <c r="C291" s="3"/>
      <c r="D291" s="3"/>
      <c r="E291" s="3"/>
      <c r="F291" s="3"/>
      <c r="G291" s="3"/>
      <c r="H291" s="3"/>
      <c r="I291" s="3"/>
      <c r="J291" s="3"/>
      <c r="K291" s="3"/>
      <c r="L291" s="3"/>
      <c r="M291" s="3"/>
      <c r="N291" s="3"/>
      <c r="O291" s="3"/>
      <c r="P291" s="3"/>
      <c r="Q291" s="3"/>
      <c r="R291" s="3"/>
    </row>
    <row r="292" spans="1:18" ht="13.5">
      <c r="A292" s="3"/>
      <c r="B292" s="3"/>
      <c r="C292" s="3"/>
      <c r="D292" s="3"/>
      <c r="E292" s="3"/>
      <c r="F292" s="3"/>
      <c r="G292" s="3"/>
      <c r="H292" s="3"/>
      <c r="I292" s="3"/>
      <c r="J292" s="3"/>
      <c r="K292" s="3"/>
      <c r="L292" s="3"/>
      <c r="M292" s="3"/>
      <c r="N292" s="3"/>
      <c r="O292" s="3"/>
      <c r="P292" s="3"/>
      <c r="Q292" s="3"/>
      <c r="R292" s="3"/>
    </row>
    <row r="293" spans="1:18" ht="13.5">
      <c r="A293" s="3"/>
      <c r="B293" s="3"/>
      <c r="C293" s="3"/>
      <c r="D293" s="3"/>
      <c r="E293" s="3"/>
      <c r="F293" s="3"/>
      <c r="G293" s="3"/>
      <c r="H293" s="3"/>
      <c r="I293" s="3"/>
      <c r="J293" s="3"/>
      <c r="K293" s="3"/>
      <c r="L293" s="3"/>
      <c r="M293" s="3"/>
      <c r="N293" s="3"/>
      <c r="O293" s="3"/>
      <c r="P293" s="3"/>
      <c r="Q293" s="3"/>
      <c r="R293" s="3"/>
    </row>
    <row r="294" spans="1:18" ht="13.5">
      <c r="A294" s="3"/>
      <c r="B294" s="3"/>
      <c r="C294" s="3"/>
      <c r="D294" s="3"/>
      <c r="E294" s="3"/>
      <c r="F294" s="3"/>
      <c r="G294" s="3"/>
      <c r="H294" s="3"/>
      <c r="I294" s="3"/>
      <c r="J294" s="3"/>
      <c r="K294" s="3"/>
      <c r="L294" s="3"/>
      <c r="M294" s="3"/>
      <c r="N294" s="3"/>
      <c r="O294" s="3"/>
      <c r="P294" s="3"/>
      <c r="Q294" s="3"/>
      <c r="R294" s="3"/>
    </row>
    <row r="295" spans="1:18" ht="13.5">
      <c r="A295" s="3"/>
      <c r="B295" s="3"/>
      <c r="C295" s="3"/>
      <c r="D295" s="3"/>
      <c r="E295" s="3"/>
      <c r="F295" s="3"/>
      <c r="G295" s="3"/>
      <c r="H295" s="3"/>
      <c r="I295" s="3"/>
      <c r="J295" s="3"/>
      <c r="K295" s="3"/>
      <c r="L295" s="3"/>
      <c r="M295" s="3"/>
      <c r="N295" s="3"/>
      <c r="O295" s="3"/>
      <c r="P295" s="3"/>
      <c r="Q295" s="3"/>
      <c r="R295" s="3"/>
    </row>
    <row r="296" spans="1:18" ht="13.5">
      <c r="A296" s="3"/>
      <c r="B296" s="3"/>
      <c r="C296" s="3"/>
      <c r="D296" s="3"/>
      <c r="E296" s="3"/>
      <c r="F296" s="3"/>
      <c r="G296" s="3"/>
      <c r="H296" s="3"/>
      <c r="I296" s="3"/>
      <c r="J296" s="3"/>
      <c r="K296" s="3"/>
      <c r="L296" s="3"/>
      <c r="M296" s="3"/>
      <c r="N296" s="3"/>
      <c r="O296" s="3"/>
      <c r="P296" s="3"/>
      <c r="Q296" s="3"/>
      <c r="R296" s="3"/>
    </row>
    <row r="297" spans="1:18" ht="13.5">
      <c r="A297" s="3"/>
      <c r="B297" s="3"/>
      <c r="C297" s="3"/>
      <c r="D297" s="3"/>
      <c r="E297" s="3"/>
      <c r="F297" s="3"/>
      <c r="G297" s="3"/>
      <c r="H297" s="3"/>
      <c r="I297" s="3"/>
      <c r="J297" s="3"/>
      <c r="K297" s="3"/>
      <c r="L297" s="3"/>
      <c r="M297" s="3"/>
      <c r="N297" s="3"/>
      <c r="O297" s="3"/>
      <c r="P297" s="3"/>
      <c r="Q297" s="3"/>
      <c r="R297" s="3"/>
    </row>
    <row r="298" spans="1:18" ht="13.5">
      <c r="A298" s="3"/>
      <c r="B298" s="3"/>
      <c r="C298" s="3"/>
      <c r="D298" s="3"/>
      <c r="E298" s="3"/>
      <c r="F298" s="3"/>
      <c r="G298" s="3"/>
      <c r="H298" s="3"/>
      <c r="I298" s="3"/>
      <c r="J298" s="3"/>
      <c r="K298" s="3"/>
      <c r="L298" s="3"/>
      <c r="M298" s="3"/>
      <c r="N298" s="3"/>
      <c r="O298" s="3"/>
      <c r="P298" s="3"/>
      <c r="Q298" s="3"/>
      <c r="R298" s="3"/>
    </row>
    <row r="299" spans="1:18" ht="13.5">
      <c r="A299" s="3"/>
      <c r="B299" s="3"/>
      <c r="C299" s="3"/>
      <c r="D299" s="3"/>
      <c r="E299" s="3"/>
      <c r="F299" s="3"/>
      <c r="G299" s="3"/>
      <c r="H299" s="3"/>
      <c r="I299" s="3"/>
      <c r="J299" s="3"/>
      <c r="K299" s="3"/>
      <c r="L299" s="3"/>
      <c r="M299" s="3"/>
      <c r="N299" s="3"/>
      <c r="O299" s="3"/>
      <c r="P299" s="3"/>
      <c r="Q299" s="3"/>
      <c r="R299" s="3"/>
    </row>
    <row r="300" spans="1:18" ht="13.5">
      <c r="A300" s="3"/>
      <c r="B300" s="3"/>
      <c r="C300" s="3"/>
      <c r="D300" s="3"/>
      <c r="E300" s="3"/>
      <c r="F300" s="3"/>
      <c r="G300" s="3"/>
      <c r="H300" s="3"/>
      <c r="I300" s="3"/>
      <c r="J300" s="3"/>
      <c r="K300" s="3"/>
      <c r="L300" s="3"/>
      <c r="M300" s="3"/>
      <c r="N300" s="3"/>
      <c r="O300" s="3"/>
      <c r="P300" s="3"/>
      <c r="Q300" s="3"/>
      <c r="R300" s="3"/>
    </row>
    <row r="301" spans="1:18" ht="13.5">
      <c r="A301" s="3"/>
      <c r="B301" s="3"/>
      <c r="C301" s="3"/>
      <c r="D301" s="3"/>
      <c r="E301" s="3"/>
      <c r="F301" s="3"/>
      <c r="G301" s="3"/>
      <c r="H301" s="3"/>
      <c r="I301" s="3"/>
      <c r="J301" s="3"/>
      <c r="K301" s="3"/>
      <c r="L301" s="3"/>
      <c r="M301" s="3"/>
      <c r="N301" s="3"/>
      <c r="O301" s="3"/>
      <c r="P301" s="3"/>
      <c r="Q301" s="3"/>
      <c r="R301" s="3"/>
    </row>
    <row r="302" spans="1:18" ht="13.5">
      <c r="A302" s="3"/>
      <c r="B302" s="3"/>
      <c r="C302" s="3"/>
      <c r="D302" s="3"/>
      <c r="E302" s="3"/>
      <c r="F302" s="3"/>
      <c r="G302" s="3"/>
      <c r="H302" s="3"/>
      <c r="I302" s="3"/>
      <c r="J302" s="3"/>
      <c r="K302" s="3"/>
      <c r="L302" s="3"/>
      <c r="M302" s="3"/>
      <c r="N302" s="3"/>
      <c r="O302" s="3"/>
      <c r="P302" s="3"/>
      <c r="Q302" s="3"/>
      <c r="R302" s="3"/>
    </row>
    <row r="303" spans="1:18" ht="13.5">
      <c r="A303" s="3"/>
      <c r="B303" s="3"/>
      <c r="C303" s="3"/>
      <c r="D303" s="3"/>
      <c r="E303" s="3"/>
      <c r="F303" s="3"/>
      <c r="G303" s="3"/>
      <c r="H303" s="3"/>
      <c r="I303" s="3"/>
      <c r="J303" s="3"/>
      <c r="K303" s="3"/>
      <c r="L303" s="3"/>
      <c r="M303" s="3"/>
      <c r="N303" s="3"/>
      <c r="O303" s="3"/>
      <c r="P303" s="3"/>
      <c r="Q303" s="3"/>
      <c r="R303" s="3"/>
    </row>
    <row r="304" spans="1:18" ht="13.5">
      <c r="A304" s="3"/>
      <c r="B304" s="3"/>
      <c r="C304" s="3"/>
      <c r="D304" s="3"/>
      <c r="E304" s="3"/>
      <c r="F304" s="3"/>
      <c r="G304" s="3"/>
      <c r="H304" s="3"/>
      <c r="I304" s="3"/>
      <c r="J304" s="3"/>
      <c r="K304" s="3"/>
      <c r="L304" s="3"/>
      <c r="M304" s="3"/>
      <c r="N304" s="3"/>
      <c r="O304" s="3"/>
      <c r="P304" s="3"/>
      <c r="Q304" s="3"/>
      <c r="R304" s="3"/>
    </row>
    <row r="305" spans="1:18" ht="13.5">
      <c r="A305" s="3"/>
      <c r="B305" s="3"/>
      <c r="C305" s="3"/>
      <c r="D305" s="3"/>
      <c r="E305" s="3"/>
      <c r="F305" s="3"/>
      <c r="G305" s="3"/>
      <c r="H305" s="3"/>
      <c r="I305" s="3"/>
      <c r="J305" s="3"/>
      <c r="K305" s="3"/>
      <c r="L305" s="3"/>
      <c r="M305" s="3"/>
      <c r="N305" s="3"/>
      <c r="O305" s="3"/>
      <c r="P305" s="3"/>
      <c r="Q305" s="3"/>
      <c r="R305" s="3"/>
    </row>
    <row r="306" spans="1:18" ht="13.5">
      <c r="A306" s="3"/>
      <c r="B306" s="3"/>
      <c r="C306" s="3"/>
      <c r="D306" s="3"/>
      <c r="E306" s="3"/>
      <c r="F306" s="3"/>
      <c r="G306" s="3"/>
      <c r="H306" s="3"/>
      <c r="I306" s="3"/>
      <c r="J306" s="3"/>
      <c r="K306" s="3"/>
      <c r="L306" s="3"/>
      <c r="M306" s="3"/>
      <c r="N306" s="3"/>
      <c r="O306" s="3"/>
      <c r="P306" s="3"/>
      <c r="Q306" s="3"/>
      <c r="R306" s="3"/>
    </row>
    <row r="307" spans="1:18" ht="13.5">
      <c r="A307" s="3"/>
      <c r="B307" s="3"/>
      <c r="C307" s="3"/>
      <c r="D307" s="3"/>
      <c r="E307" s="3"/>
      <c r="F307" s="3"/>
      <c r="G307" s="3"/>
      <c r="H307" s="3"/>
      <c r="I307" s="3"/>
      <c r="J307" s="3"/>
      <c r="K307" s="3"/>
      <c r="L307" s="3"/>
      <c r="M307" s="3"/>
      <c r="N307" s="3"/>
      <c r="O307" s="3"/>
      <c r="P307" s="3"/>
      <c r="Q307" s="3"/>
      <c r="R307" s="3"/>
    </row>
    <row r="308" spans="1:18" ht="13.5">
      <c r="A308" s="3"/>
      <c r="B308" s="3"/>
      <c r="C308" s="3"/>
      <c r="D308" s="3"/>
      <c r="E308" s="3"/>
      <c r="F308" s="3"/>
      <c r="G308" s="3"/>
      <c r="H308" s="3"/>
      <c r="I308" s="3"/>
      <c r="J308" s="3"/>
      <c r="K308" s="3"/>
      <c r="L308" s="3"/>
      <c r="M308" s="3"/>
      <c r="N308" s="3"/>
      <c r="O308" s="3"/>
      <c r="P308" s="3"/>
      <c r="Q308" s="3"/>
      <c r="R308" s="3"/>
    </row>
    <row r="309" spans="1:18" ht="13.5">
      <c r="A309" s="3"/>
      <c r="B309" s="3"/>
      <c r="C309" s="3"/>
      <c r="D309" s="3"/>
      <c r="E309" s="3"/>
      <c r="F309" s="3"/>
      <c r="G309" s="3"/>
      <c r="H309" s="3"/>
      <c r="I309" s="3"/>
      <c r="J309" s="3"/>
      <c r="K309" s="3"/>
      <c r="L309" s="3"/>
      <c r="M309" s="3"/>
      <c r="N309" s="3"/>
      <c r="O309" s="3"/>
      <c r="P309" s="3"/>
      <c r="Q309" s="3"/>
      <c r="R309" s="3"/>
    </row>
    <row r="310" spans="1:18" ht="13.5">
      <c r="A310" s="3"/>
      <c r="B310" s="3"/>
      <c r="C310" s="3"/>
      <c r="D310" s="3"/>
      <c r="E310" s="3"/>
      <c r="F310" s="3"/>
      <c r="G310" s="3"/>
      <c r="H310" s="3"/>
      <c r="I310" s="3"/>
      <c r="J310" s="3"/>
      <c r="K310" s="3"/>
      <c r="L310" s="3"/>
      <c r="M310" s="3"/>
      <c r="N310" s="3"/>
      <c r="O310" s="3"/>
      <c r="P310" s="3"/>
      <c r="Q310" s="3"/>
      <c r="R310" s="3"/>
    </row>
    <row r="311" spans="1:18" ht="13.5">
      <c r="A311" s="3"/>
      <c r="B311" s="3"/>
      <c r="C311" s="3"/>
      <c r="D311" s="3"/>
      <c r="E311" s="3"/>
      <c r="F311" s="3"/>
      <c r="G311" s="3"/>
      <c r="H311" s="3"/>
      <c r="I311" s="3"/>
      <c r="J311" s="3"/>
      <c r="K311" s="3"/>
      <c r="L311" s="3"/>
      <c r="M311" s="3"/>
      <c r="N311" s="3"/>
      <c r="O311" s="3"/>
      <c r="P311" s="3"/>
      <c r="Q311" s="3"/>
      <c r="R311" s="3"/>
    </row>
    <row r="312" spans="1:18" ht="13.5">
      <c r="A312" s="3"/>
      <c r="B312" s="3"/>
      <c r="C312" s="3"/>
      <c r="D312" s="3"/>
      <c r="E312" s="3"/>
      <c r="F312" s="3"/>
      <c r="G312" s="3"/>
      <c r="H312" s="3"/>
      <c r="I312" s="3"/>
      <c r="J312" s="3"/>
      <c r="K312" s="3"/>
      <c r="L312" s="3"/>
      <c r="M312" s="3"/>
      <c r="N312" s="3"/>
      <c r="O312" s="3"/>
      <c r="P312" s="3"/>
      <c r="Q312" s="3"/>
      <c r="R312" s="3"/>
    </row>
    <row r="313" spans="1:18" ht="13.5">
      <c r="A313" s="3"/>
      <c r="B313" s="3"/>
      <c r="C313" s="3"/>
      <c r="D313" s="3"/>
      <c r="E313" s="3"/>
      <c r="F313" s="3"/>
      <c r="G313" s="3"/>
      <c r="H313" s="3"/>
      <c r="I313" s="3"/>
      <c r="J313" s="3"/>
      <c r="K313" s="3"/>
      <c r="L313" s="3"/>
      <c r="M313" s="3"/>
      <c r="N313" s="3"/>
      <c r="O313" s="3"/>
      <c r="P313" s="3"/>
      <c r="Q313" s="3"/>
      <c r="R313" s="3"/>
    </row>
    <row r="314" spans="1:18" ht="13.5">
      <c r="A314" s="3"/>
      <c r="B314" s="3"/>
      <c r="C314" s="3"/>
      <c r="D314" s="3"/>
      <c r="E314" s="3"/>
      <c r="F314" s="3"/>
      <c r="G314" s="3"/>
      <c r="H314" s="3"/>
      <c r="I314" s="3"/>
      <c r="J314" s="3"/>
      <c r="K314" s="3"/>
      <c r="L314" s="3"/>
      <c r="M314" s="3"/>
      <c r="N314" s="3"/>
      <c r="O314" s="3"/>
      <c r="P314" s="3"/>
      <c r="Q314" s="3"/>
      <c r="R314" s="3"/>
    </row>
    <row r="315" spans="1:18" ht="13.5">
      <c r="A315" s="3"/>
      <c r="B315" s="3"/>
      <c r="C315" s="3"/>
      <c r="D315" s="3"/>
      <c r="E315" s="3"/>
      <c r="F315" s="3"/>
      <c r="G315" s="3"/>
      <c r="H315" s="3"/>
      <c r="I315" s="3"/>
      <c r="J315" s="3"/>
      <c r="K315" s="3"/>
      <c r="L315" s="3"/>
      <c r="M315" s="3"/>
      <c r="N315" s="3"/>
      <c r="O315" s="3"/>
      <c r="P315" s="3"/>
      <c r="Q315" s="3"/>
      <c r="R315" s="3"/>
    </row>
    <row r="316" spans="1:18" ht="13.5">
      <c r="A316" s="3"/>
      <c r="B316" s="3"/>
      <c r="C316" s="3"/>
      <c r="D316" s="3"/>
      <c r="E316" s="3"/>
      <c r="F316" s="3"/>
      <c r="G316" s="3"/>
      <c r="H316" s="3"/>
      <c r="I316" s="3"/>
      <c r="J316" s="3"/>
      <c r="K316" s="3"/>
      <c r="L316" s="3"/>
      <c r="M316" s="3"/>
      <c r="N316" s="3"/>
      <c r="O316" s="3"/>
      <c r="P316" s="3"/>
      <c r="Q316" s="3"/>
      <c r="R316" s="3"/>
    </row>
    <row r="317" spans="1:18" ht="13.5">
      <c r="A317" s="3"/>
      <c r="B317" s="3"/>
      <c r="C317" s="3"/>
      <c r="D317" s="3"/>
      <c r="E317" s="3"/>
      <c r="F317" s="3"/>
      <c r="G317" s="3"/>
      <c r="H317" s="3"/>
      <c r="I317" s="3"/>
      <c r="J317" s="3"/>
      <c r="K317" s="3"/>
      <c r="L317" s="3"/>
      <c r="M317" s="3"/>
      <c r="N317" s="3"/>
      <c r="O317" s="3"/>
      <c r="P317" s="3"/>
      <c r="Q317" s="3"/>
      <c r="R317" s="3"/>
    </row>
    <row r="318" spans="1:18" ht="13.5">
      <c r="A318" s="3"/>
      <c r="B318" s="3"/>
      <c r="C318" s="3"/>
      <c r="D318" s="3"/>
      <c r="E318" s="3"/>
      <c r="F318" s="3"/>
      <c r="G318" s="3"/>
      <c r="H318" s="3"/>
      <c r="I318" s="3"/>
      <c r="J318" s="3"/>
      <c r="K318" s="3"/>
      <c r="L318" s="3"/>
      <c r="M318" s="3"/>
      <c r="N318" s="3"/>
      <c r="O318" s="3"/>
      <c r="P318" s="3"/>
      <c r="Q318" s="3"/>
      <c r="R318" s="3"/>
    </row>
    <row r="319" spans="1:18" ht="13.5">
      <c r="A319" s="3"/>
      <c r="B319" s="3"/>
      <c r="C319" s="3"/>
      <c r="D319" s="3"/>
      <c r="E319" s="3"/>
      <c r="F319" s="3"/>
      <c r="G319" s="3"/>
      <c r="H319" s="3"/>
      <c r="I319" s="3"/>
      <c r="J319" s="3"/>
      <c r="K319" s="3"/>
      <c r="L319" s="3"/>
      <c r="M319" s="3"/>
      <c r="N319" s="3"/>
      <c r="O319" s="3"/>
      <c r="P319" s="3"/>
      <c r="Q319" s="3"/>
      <c r="R319" s="3"/>
    </row>
    <row r="320" spans="1:18" ht="13.5">
      <c r="A320" s="3"/>
      <c r="B320" s="3"/>
      <c r="C320" s="3"/>
      <c r="D320" s="3"/>
      <c r="E320" s="3"/>
      <c r="F320" s="3"/>
      <c r="G320" s="3"/>
      <c r="H320" s="3"/>
      <c r="I320" s="3"/>
      <c r="J320" s="3"/>
      <c r="K320" s="3"/>
      <c r="L320" s="3"/>
      <c r="M320" s="3"/>
      <c r="N320" s="3"/>
      <c r="O320" s="3"/>
      <c r="P320" s="3"/>
      <c r="Q320" s="3"/>
      <c r="R320" s="3"/>
    </row>
    <row r="321" spans="1:18" ht="13.5">
      <c r="A321" s="3"/>
      <c r="B321" s="3"/>
      <c r="C321" s="3"/>
      <c r="D321" s="3"/>
      <c r="E321" s="3"/>
      <c r="F321" s="3"/>
      <c r="G321" s="3"/>
      <c r="H321" s="3"/>
      <c r="I321" s="3"/>
      <c r="J321" s="3"/>
      <c r="K321" s="3"/>
      <c r="L321" s="3"/>
      <c r="M321" s="3"/>
      <c r="N321" s="3"/>
      <c r="O321" s="3"/>
      <c r="P321" s="3"/>
      <c r="Q321" s="3"/>
      <c r="R321" s="3"/>
    </row>
    <row r="322" spans="1:18" ht="13.5">
      <c r="A322" s="3"/>
      <c r="B322" s="3"/>
      <c r="C322" s="3"/>
      <c r="D322" s="3"/>
      <c r="E322" s="3"/>
      <c r="F322" s="3"/>
      <c r="G322" s="3"/>
      <c r="H322" s="3"/>
      <c r="I322" s="3"/>
      <c r="J322" s="3"/>
      <c r="K322" s="3"/>
      <c r="L322" s="3"/>
      <c r="M322" s="3"/>
      <c r="N322" s="3"/>
      <c r="O322" s="3"/>
      <c r="P322" s="3"/>
      <c r="Q322" s="3"/>
      <c r="R322" s="3"/>
    </row>
    <row r="323" spans="1:18" ht="13.5">
      <c r="A323" s="3"/>
      <c r="B323" s="3"/>
      <c r="C323" s="3"/>
      <c r="D323" s="3"/>
      <c r="E323" s="3"/>
      <c r="F323" s="3"/>
      <c r="G323" s="3"/>
      <c r="H323" s="3"/>
      <c r="I323" s="3"/>
      <c r="J323" s="3"/>
      <c r="K323" s="3"/>
      <c r="L323" s="3"/>
      <c r="M323" s="3"/>
      <c r="N323" s="3"/>
      <c r="O323" s="3"/>
      <c r="P323" s="3"/>
      <c r="Q323" s="3"/>
      <c r="R323" s="3"/>
    </row>
    <row r="324" spans="1:18" ht="13.5">
      <c r="A324" s="3"/>
      <c r="B324" s="3"/>
      <c r="C324" s="3"/>
      <c r="D324" s="3"/>
      <c r="E324" s="3"/>
      <c r="F324" s="3"/>
      <c r="G324" s="3"/>
      <c r="H324" s="3"/>
      <c r="I324" s="3"/>
      <c r="J324" s="3"/>
      <c r="K324" s="3"/>
      <c r="L324" s="3"/>
      <c r="M324" s="3"/>
      <c r="N324" s="3"/>
      <c r="O324" s="3"/>
      <c r="P324" s="3"/>
      <c r="Q324" s="3"/>
      <c r="R324" s="3"/>
    </row>
    <row r="325" spans="1:18" ht="13.5">
      <c r="A325" s="3"/>
      <c r="B325" s="3"/>
      <c r="C325" s="3"/>
      <c r="D325" s="3"/>
      <c r="E325" s="3"/>
      <c r="F325" s="3"/>
      <c r="G325" s="3"/>
      <c r="H325" s="3"/>
      <c r="I325" s="3"/>
      <c r="J325" s="3"/>
      <c r="K325" s="3"/>
      <c r="L325" s="3"/>
      <c r="M325" s="3"/>
      <c r="N325" s="3"/>
      <c r="O325" s="3"/>
      <c r="P325" s="3"/>
      <c r="Q325" s="3"/>
      <c r="R325" s="3"/>
    </row>
    <row r="326" spans="1:18" ht="13.5">
      <c r="A326" s="3"/>
      <c r="B326" s="3"/>
      <c r="C326" s="3"/>
      <c r="D326" s="3"/>
      <c r="E326" s="3"/>
      <c r="F326" s="3"/>
      <c r="G326" s="3"/>
      <c r="H326" s="3"/>
      <c r="I326" s="3"/>
      <c r="J326" s="3"/>
      <c r="K326" s="3"/>
      <c r="L326" s="3"/>
      <c r="M326" s="3"/>
      <c r="N326" s="3"/>
      <c r="O326" s="3"/>
      <c r="P326" s="3"/>
      <c r="Q326" s="3"/>
      <c r="R326" s="3"/>
    </row>
    <row r="327" spans="1:18" ht="13.5">
      <c r="A327" s="3"/>
      <c r="B327" s="3"/>
      <c r="C327" s="3"/>
      <c r="D327" s="3"/>
      <c r="E327" s="3"/>
      <c r="F327" s="3"/>
      <c r="G327" s="3"/>
      <c r="H327" s="3"/>
      <c r="I327" s="3"/>
      <c r="J327" s="3"/>
      <c r="K327" s="3"/>
      <c r="L327" s="3"/>
      <c r="M327" s="3"/>
      <c r="N327" s="3"/>
      <c r="O327" s="3"/>
      <c r="P327" s="3"/>
      <c r="Q327" s="3"/>
      <c r="R327" s="3"/>
    </row>
    <row r="328" spans="1:18" ht="13.5">
      <c r="A328" s="3"/>
      <c r="B328" s="3"/>
      <c r="C328" s="3"/>
      <c r="D328" s="3"/>
      <c r="E328" s="3"/>
      <c r="F328" s="3"/>
      <c r="G328" s="3"/>
      <c r="H328" s="3"/>
      <c r="I328" s="3"/>
      <c r="J328" s="3"/>
      <c r="K328" s="3"/>
      <c r="L328" s="3"/>
      <c r="M328" s="3"/>
      <c r="N328" s="3"/>
      <c r="O328" s="3"/>
      <c r="P328" s="3"/>
      <c r="Q328" s="3"/>
      <c r="R328" s="3"/>
    </row>
    <row r="329" spans="1:18" ht="13.5">
      <c r="A329" s="3"/>
      <c r="B329" s="3"/>
      <c r="C329" s="3"/>
      <c r="D329" s="3"/>
      <c r="E329" s="3"/>
      <c r="F329" s="3"/>
      <c r="G329" s="3"/>
      <c r="H329" s="3"/>
      <c r="I329" s="3"/>
      <c r="J329" s="3"/>
      <c r="K329" s="3"/>
      <c r="L329" s="3"/>
      <c r="M329" s="3"/>
      <c r="N329" s="3"/>
      <c r="O329" s="3"/>
      <c r="P329" s="3"/>
      <c r="Q329" s="3"/>
      <c r="R329" s="3"/>
    </row>
    <row r="330" spans="1:18" ht="13.5">
      <c r="A330" s="3"/>
      <c r="B330" s="3"/>
      <c r="C330" s="3"/>
      <c r="D330" s="3"/>
      <c r="E330" s="3"/>
      <c r="F330" s="3"/>
      <c r="G330" s="3"/>
      <c r="H330" s="3"/>
      <c r="I330" s="3"/>
      <c r="J330" s="3"/>
      <c r="K330" s="3"/>
      <c r="L330" s="3"/>
      <c r="M330" s="3"/>
      <c r="N330" s="3"/>
      <c r="O330" s="3"/>
      <c r="P330" s="3"/>
      <c r="Q330" s="3"/>
      <c r="R330" s="3"/>
    </row>
    <row r="331" spans="1:18" ht="13.5">
      <c r="A331" s="3"/>
      <c r="B331" s="3"/>
      <c r="C331" s="3"/>
      <c r="D331" s="3"/>
      <c r="E331" s="3"/>
      <c r="F331" s="3"/>
      <c r="G331" s="3"/>
      <c r="H331" s="3"/>
      <c r="I331" s="3"/>
      <c r="J331" s="3"/>
      <c r="K331" s="3"/>
      <c r="L331" s="3"/>
      <c r="M331" s="3"/>
      <c r="N331" s="3"/>
      <c r="O331" s="3"/>
      <c r="P331" s="3"/>
      <c r="Q331" s="3"/>
      <c r="R331" s="3"/>
    </row>
    <row r="332" spans="1:18" ht="13.5">
      <c r="A332" s="3"/>
      <c r="B332" s="3"/>
      <c r="C332" s="3"/>
      <c r="D332" s="3"/>
      <c r="E332" s="3"/>
      <c r="F332" s="3"/>
      <c r="G332" s="3"/>
      <c r="H332" s="3"/>
      <c r="I332" s="3"/>
      <c r="J332" s="3"/>
      <c r="K332" s="3"/>
      <c r="L332" s="3"/>
      <c r="M332" s="3"/>
      <c r="N332" s="3"/>
      <c r="O332" s="3"/>
      <c r="P332" s="3"/>
      <c r="Q332" s="3"/>
      <c r="R332" s="3"/>
    </row>
  </sheetData>
  <sheetProtection algorithmName="SHA-512" hashValue="bx39gcKu8rS42XSfxFL9hd5FOB5Iuq2tKjUDlz8V4PeBlMu6DAVy8fzgSPi0v5C6uvud8Uko8kfCuBaNR8mp2Q==" saltValue="CReVUqVPZdy8cxenZEHxTA==" spinCount="100000" sheet="1" objects="1" scenarios="1"/>
  <customSheetViews>
    <customSheetView guid="{B166EF7C-5BCB-4BCF-A454-CAF17A511715}" scale="70" showPageBreaks="1" fitToPage="1" printArea="1" showRuler="0" topLeftCell="A220">
      <selection activeCell="A262" sqref="A262"/>
      <pageMargins left="0" right="0" top="0" bottom="0" header="0" footer="0"/>
      <printOptions gridLines="1"/>
      <pageSetup scale="43" fitToHeight="5" orientation="landscape" horizontalDpi="300" verticalDpi="300" r:id="rId1"/>
      <headerFooter alignWithMargins="0">
        <oddFooter>&amp;L&amp;"Book Antiqua,Regular"FPC R&amp;8EVISED&amp;10: MARCH 22, 2006&amp;R&amp;"Book Antiqua,Regular"P&amp;8AGE&amp;10 &amp;P&amp;8 OF&amp;10 &amp;N</oddFooter>
      </headerFooter>
    </customSheetView>
  </customSheetViews>
  <mergeCells count="24">
    <mergeCell ref="R9:R10"/>
    <mergeCell ref="B6:R6"/>
    <mergeCell ref="B8:B10"/>
    <mergeCell ref="O8:O10"/>
    <mergeCell ref="P7:R7"/>
    <mergeCell ref="P8:R8"/>
    <mergeCell ref="P9:P10"/>
    <mergeCell ref="C7:I7"/>
    <mergeCell ref="A8:A10"/>
    <mergeCell ref="M8:M10"/>
    <mergeCell ref="N8:N10"/>
    <mergeCell ref="J9:J10"/>
    <mergeCell ref="K9:K10"/>
    <mergeCell ref="J8:K8"/>
    <mergeCell ref="L9:L10"/>
    <mergeCell ref="C8:I8"/>
    <mergeCell ref="I9:I10"/>
    <mergeCell ref="D9:H9"/>
    <mergeCell ref="C4:I4"/>
    <mergeCell ref="J4:M5"/>
    <mergeCell ref="L2:R2"/>
    <mergeCell ref="A2:K2"/>
    <mergeCell ref="A3:R3"/>
    <mergeCell ref="O4:R4"/>
  </mergeCells>
  <phoneticPr fontId="0" type="noConversion"/>
  <printOptions gridLines="1"/>
  <pageMargins left="0" right="0" top="0.5" bottom="0.61" header="0.5" footer="0.5"/>
  <pageSetup paperSize="5" scale="54" orientation="landscape" horizontalDpi="300" verticalDpi="300" r:id="rId2"/>
  <headerFooter alignWithMargins="0">
    <oddFooter>&amp;LFPC Revised: Aug 2017&amp;CPage &amp;P&amp;R&amp;F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T52"/>
  <sheetViews>
    <sheetView view="pageLayout" zoomScaleNormal="75" workbookViewId="0">
      <selection activeCell="C14" sqref="C14"/>
    </sheetView>
  </sheetViews>
  <sheetFormatPr defaultRowHeight="12.75"/>
  <cols>
    <col min="1" max="1" width="12.85546875" customWidth="1"/>
    <col min="2" max="2" width="36.7109375" customWidth="1"/>
    <col min="3" max="3" width="9.85546875" customWidth="1"/>
    <col min="4" max="4" width="10.5703125" customWidth="1"/>
    <col min="5" max="5" width="12.140625" customWidth="1"/>
    <col min="6" max="6" width="11.7109375" customWidth="1"/>
    <col min="7" max="7" width="17.42578125" customWidth="1"/>
    <col min="8" max="8" width="13.28515625" customWidth="1"/>
    <col min="9" max="9" width="12.140625" customWidth="1"/>
    <col min="10" max="10" width="16.85546875" customWidth="1"/>
    <col min="11" max="11" width="13.5703125" customWidth="1"/>
    <col min="12" max="14" width="14.42578125" customWidth="1"/>
    <col min="15" max="15" width="19.7109375" customWidth="1"/>
  </cols>
  <sheetData>
    <row r="1" spans="1:20">
      <c r="A1" s="624" t="s">
        <v>48</v>
      </c>
      <c r="P1" s="66" t="s">
        <v>48</v>
      </c>
    </row>
    <row r="2" spans="1:20" ht="16.5">
      <c r="A2" s="768" t="s">
        <v>61</v>
      </c>
      <c r="B2" s="768"/>
      <c r="C2" s="769"/>
      <c r="D2" s="769"/>
      <c r="E2" s="769"/>
      <c r="F2" s="769"/>
      <c r="G2" s="769"/>
      <c r="H2" s="769"/>
      <c r="I2" s="769"/>
      <c r="J2" s="769"/>
      <c r="K2" s="761" t="s">
        <v>1</v>
      </c>
      <c r="L2" s="762"/>
      <c r="M2" s="762"/>
      <c r="N2" s="762"/>
      <c r="O2" s="762"/>
      <c r="P2" s="409"/>
      <c r="Q2" s="610"/>
      <c r="R2" s="610"/>
      <c r="S2" s="610"/>
      <c r="T2" s="610"/>
    </row>
    <row r="3" spans="1:20" ht="18.75">
      <c r="A3" s="770" t="s">
        <v>149</v>
      </c>
      <c r="B3" s="771"/>
      <c r="C3" s="771"/>
      <c r="D3" s="771"/>
      <c r="E3" s="771"/>
      <c r="F3" s="771"/>
      <c r="G3" s="771"/>
      <c r="H3" s="771"/>
      <c r="I3" s="771"/>
      <c r="J3" s="771"/>
      <c r="K3" s="771"/>
      <c r="L3" s="771"/>
      <c r="M3" s="771"/>
      <c r="N3" s="771"/>
      <c r="O3" s="771"/>
    </row>
    <row r="4" spans="1:20" ht="25.5">
      <c r="B4" s="609" t="s">
        <v>79</v>
      </c>
      <c r="C4" s="772">
        <f>SUM('Sched Value'!C4:I4)</f>
        <v>1</v>
      </c>
      <c r="D4" s="773"/>
      <c r="E4" s="773"/>
      <c r="F4" s="773"/>
      <c r="G4" s="667"/>
      <c r="H4" s="767"/>
      <c r="I4" s="767"/>
      <c r="J4" s="767"/>
      <c r="K4" s="763" t="s">
        <v>9</v>
      </c>
      <c r="L4" s="764"/>
      <c r="M4" s="611">
        <f>SUM('Sched Value'!O4:R4)</f>
        <v>44013</v>
      </c>
      <c r="N4" s="615"/>
      <c r="O4" s="615"/>
    </row>
    <row r="5" spans="1:20" ht="13.5">
      <c r="A5" s="610"/>
      <c r="B5" s="607" t="s">
        <v>12</v>
      </c>
      <c r="C5" s="774" t="str">
        <f>'Sched Value'!C5</f>
        <v>Add Project # on SOV</v>
      </c>
      <c r="D5" s="689"/>
      <c r="E5" s="689"/>
      <c r="F5" s="689"/>
      <c r="G5" s="767"/>
      <c r="H5" s="767"/>
      <c r="I5" s="767"/>
      <c r="J5" s="767"/>
      <c r="K5" s="765" t="s">
        <v>4</v>
      </c>
      <c r="L5" s="766"/>
      <c r="M5" s="689" t="str">
        <f>'Sched Value'!O5</f>
        <v>Add Contractor Name on SOV</v>
      </c>
      <c r="N5" s="689"/>
      <c r="O5" s="689"/>
    </row>
    <row r="6" spans="1:20" s="11" customFormat="1" ht="7.5" customHeight="1" thickBot="1">
      <c r="A6" s="14"/>
      <c r="B6" s="746"/>
      <c r="C6" s="747"/>
      <c r="D6" s="747"/>
      <c r="E6" s="747"/>
      <c r="F6" s="747"/>
      <c r="G6" s="747"/>
      <c r="H6" s="747"/>
      <c r="I6" s="747"/>
      <c r="J6" s="747"/>
      <c r="K6" s="747"/>
      <c r="L6" s="747"/>
      <c r="M6" s="747"/>
      <c r="N6" s="747"/>
      <c r="O6" s="747"/>
    </row>
    <row r="7" spans="1:20" s="11" customFormat="1" ht="14.25" thickBot="1">
      <c r="A7" s="410" t="s">
        <v>85</v>
      </c>
      <c r="B7" s="411" t="s">
        <v>86</v>
      </c>
      <c r="C7" s="785" t="s">
        <v>150</v>
      </c>
      <c r="D7" s="788"/>
      <c r="E7" s="788"/>
      <c r="F7" s="788"/>
      <c r="G7" s="788"/>
      <c r="H7" s="788"/>
      <c r="I7" s="788"/>
      <c r="J7" s="789"/>
      <c r="K7" s="785" t="s">
        <v>87</v>
      </c>
      <c r="L7" s="786"/>
      <c r="M7" s="786"/>
      <c r="N7" s="786"/>
      <c r="O7" s="786"/>
    </row>
    <row r="8" spans="1:20" s="11" customFormat="1" ht="15.75" customHeight="1">
      <c r="A8" s="726" t="s">
        <v>151</v>
      </c>
      <c r="B8" s="748" t="s">
        <v>152</v>
      </c>
      <c r="C8" s="775" t="s">
        <v>153</v>
      </c>
      <c r="D8" s="776"/>
      <c r="E8" s="777" t="s">
        <v>154</v>
      </c>
      <c r="F8" s="787"/>
      <c r="G8" s="737" t="s">
        <v>155</v>
      </c>
      <c r="H8" s="737" t="s">
        <v>101</v>
      </c>
      <c r="I8" s="606" t="s">
        <v>156</v>
      </c>
      <c r="J8" s="781" t="s">
        <v>157</v>
      </c>
      <c r="K8" s="736"/>
      <c r="L8" s="777" t="s">
        <v>158</v>
      </c>
      <c r="M8" s="778"/>
      <c r="N8" s="779"/>
      <c r="O8" s="780"/>
    </row>
    <row r="9" spans="1:20" s="11" customFormat="1" ht="14.25" customHeight="1" thickBot="1">
      <c r="A9" s="728"/>
      <c r="B9" s="750"/>
      <c r="C9" s="47" t="s">
        <v>44</v>
      </c>
      <c r="D9" s="10" t="s">
        <v>159</v>
      </c>
      <c r="E9" s="9" t="s">
        <v>160</v>
      </c>
      <c r="F9" s="9" t="s">
        <v>161</v>
      </c>
      <c r="G9" s="783"/>
      <c r="H9" s="783"/>
      <c r="I9" s="96" t="s">
        <v>162</v>
      </c>
      <c r="J9" s="782"/>
      <c r="K9" s="784"/>
      <c r="L9" s="21" t="s">
        <v>163</v>
      </c>
      <c r="M9" s="22" t="s">
        <v>164</v>
      </c>
      <c r="N9" s="22" t="s">
        <v>165</v>
      </c>
      <c r="O9" s="23" t="s">
        <v>166</v>
      </c>
    </row>
    <row r="10" spans="1:20" s="11" customFormat="1">
      <c r="A10" s="67"/>
      <c r="B10" s="41" t="s">
        <v>167</v>
      </c>
      <c r="C10" s="68"/>
      <c r="D10" s="69"/>
      <c r="E10" s="70"/>
      <c r="F10" s="70"/>
      <c r="G10" s="70"/>
      <c r="H10" s="70"/>
      <c r="I10" s="70"/>
      <c r="J10" s="194"/>
      <c r="K10" s="73"/>
      <c r="L10" s="70"/>
      <c r="M10" s="190"/>
      <c r="N10" s="70"/>
      <c r="O10" s="71"/>
    </row>
    <row r="11" spans="1:20" s="11" customFormat="1">
      <c r="A11" s="16" t="s">
        <v>168</v>
      </c>
      <c r="B11" s="46" t="s">
        <v>169</v>
      </c>
      <c r="C11" s="48"/>
      <c r="D11" s="24"/>
      <c r="E11" s="15"/>
      <c r="F11" s="72"/>
      <c r="G11" s="15"/>
      <c r="H11" s="15"/>
      <c r="I11" s="15"/>
      <c r="J11" s="192"/>
      <c r="K11" s="49"/>
      <c r="L11" s="199"/>
      <c r="M11" s="191"/>
      <c r="N11" s="15"/>
      <c r="O11" s="25"/>
    </row>
    <row r="12" spans="1:20" s="11" customFormat="1">
      <c r="A12" s="16"/>
      <c r="B12" s="140" t="s">
        <v>170</v>
      </c>
      <c r="C12" s="141">
        <v>0</v>
      </c>
      <c r="D12" s="142" t="s">
        <v>171</v>
      </c>
      <c r="E12" s="143">
        <v>0</v>
      </c>
      <c r="F12" s="305">
        <v>0</v>
      </c>
      <c r="G12" s="155">
        <f>(C12*E12)+(C12*E12*F12)</f>
        <v>0</v>
      </c>
      <c r="H12" s="145">
        <v>0</v>
      </c>
      <c r="I12" s="145">
        <v>0</v>
      </c>
      <c r="J12" s="193">
        <f t="shared" ref="J12:J19" si="0">SUM(G12:I12)</f>
        <v>0</v>
      </c>
      <c r="K12" s="146"/>
      <c r="L12" s="110">
        <f t="shared" ref="L12:L18" si="1">M12+N12</f>
        <v>0</v>
      </c>
      <c r="M12" s="197">
        <v>0</v>
      </c>
      <c r="N12" s="147">
        <v>0</v>
      </c>
      <c r="O12" s="108">
        <f t="shared" ref="O12:O18" si="2">J12-L12</f>
        <v>0</v>
      </c>
    </row>
    <row r="13" spans="1:20" s="11" customFormat="1">
      <c r="A13" s="12"/>
      <c r="B13" s="140" t="s">
        <v>172</v>
      </c>
      <c r="C13" s="141">
        <v>0</v>
      </c>
      <c r="D13" s="142" t="s">
        <v>171</v>
      </c>
      <c r="E13" s="143">
        <v>0</v>
      </c>
      <c r="F13" s="305">
        <v>0</v>
      </c>
      <c r="G13" s="155">
        <f t="shared" ref="G13:G19" si="3">(C13*E13)+(C13*E13*F13)</f>
        <v>0</v>
      </c>
      <c r="H13" s="145">
        <v>0</v>
      </c>
      <c r="I13" s="145">
        <v>0</v>
      </c>
      <c r="J13" s="193">
        <f t="shared" si="0"/>
        <v>0</v>
      </c>
      <c r="K13" s="146"/>
      <c r="L13" s="110">
        <f t="shared" si="1"/>
        <v>0</v>
      </c>
      <c r="M13" s="197">
        <v>0</v>
      </c>
      <c r="N13" s="147">
        <v>0</v>
      </c>
      <c r="O13" s="108">
        <f t="shared" si="2"/>
        <v>0</v>
      </c>
    </row>
    <row r="14" spans="1:20" s="11" customFormat="1">
      <c r="A14" s="12"/>
      <c r="B14" s="140" t="s">
        <v>173</v>
      </c>
      <c r="C14" s="141">
        <v>0</v>
      </c>
      <c r="D14" s="142" t="s">
        <v>171</v>
      </c>
      <c r="E14" s="143">
        <v>0</v>
      </c>
      <c r="F14" s="305">
        <v>0</v>
      </c>
      <c r="G14" s="155">
        <f t="shared" si="3"/>
        <v>0</v>
      </c>
      <c r="H14" s="145">
        <v>0</v>
      </c>
      <c r="I14" s="145">
        <v>0</v>
      </c>
      <c r="J14" s="193">
        <f t="shared" si="0"/>
        <v>0</v>
      </c>
      <c r="K14" s="146"/>
      <c r="L14" s="110">
        <f t="shared" si="1"/>
        <v>0</v>
      </c>
      <c r="M14" s="197">
        <v>0</v>
      </c>
      <c r="N14" s="147">
        <v>0</v>
      </c>
      <c r="O14" s="108">
        <f t="shared" si="2"/>
        <v>0</v>
      </c>
    </row>
    <row r="15" spans="1:20" s="11" customFormat="1">
      <c r="A15" s="12"/>
      <c r="B15" s="140" t="s">
        <v>174</v>
      </c>
      <c r="C15" s="141">
        <v>0</v>
      </c>
      <c r="D15" s="142" t="s">
        <v>171</v>
      </c>
      <c r="E15" s="143">
        <v>0</v>
      </c>
      <c r="F15" s="305">
        <v>0</v>
      </c>
      <c r="G15" s="155">
        <f t="shared" si="3"/>
        <v>0</v>
      </c>
      <c r="H15" s="145">
        <v>0</v>
      </c>
      <c r="I15" s="145">
        <v>0</v>
      </c>
      <c r="J15" s="193">
        <f t="shared" si="0"/>
        <v>0</v>
      </c>
      <c r="K15" s="146"/>
      <c r="L15" s="110">
        <f t="shared" si="1"/>
        <v>0</v>
      </c>
      <c r="M15" s="197">
        <v>0</v>
      </c>
      <c r="N15" s="147">
        <v>0</v>
      </c>
      <c r="O15" s="108">
        <f t="shared" si="2"/>
        <v>0</v>
      </c>
    </row>
    <row r="16" spans="1:20" s="11" customFormat="1">
      <c r="A16" s="12"/>
      <c r="B16" s="140" t="s">
        <v>175</v>
      </c>
      <c r="C16" s="141">
        <v>0</v>
      </c>
      <c r="D16" s="142" t="s">
        <v>171</v>
      </c>
      <c r="E16" s="143">
        <v>0</v>
      </c>
      <c r="F16" s="305">
        <v>0</v>
      </c>
      <c r="G16" s="155">
        <f t="shared" si="3"/>
        <v>0</v>
      </c>
      <c r="H16" s="145">
        <v>0</v>
      </c>
      <c r="I16" s="145">
        <v>0</v>
      </c>
      <c r="J16" s="193">
        <f t="shared" si="0"/>
        <v>0</v>
      </c>
      <c r="K16" s="146"/>
      <c r="L16" s="110">
        <f t="shared" si="1"/>
        <v>0</v>
      </c>
      <c r="M16" s="197">
        <v>0</v>
      </c>
      <c r="N16" s="147">
        <v>0</v>
      </c>
      <c r="O16" s="108">
        <f t="shared" si="2"/>
        <v>0</v>
      </c>
    </row>
    <row r="17" spans="1:15" s="11" customFormat="1">
      <c r="A17" s="12"/>
      <c r="B17" s="140" t="s">
        <v>176</v>
      </c>
      <c r="C17" s="141">
        <v>0</v>
      </c>
      <c r="D17" s="142" t="s">
        <v>171</v>
      </c>
      <c r="E17" s="143">
        <v>0</v>
      </c>
      <c r="F17" s="305">
        <v>0</v>
      </c>
      <c r="G17" s="155">
        <f t="shared" si="3"/>
        <v>0</v>
      </c>
      <c r="H17" s="145">
        <v>0</v>
      </c>
      <c r="I17" s="145">
        <v>0</v>
      </c>
      <c r="J17" s="193">
        <f t="shared" si="0"/>
        <v>0</v>
      </c>
      <c r="K17" s="146"/>
      <c r="L17" s="110">
        <f t="shared" si="1"/>
        <v>0</v>
      </c>
      <c r="M17" s="197">
        <v>0</v>
      </c>
      <c r="N17" s="147">
        <v>0</v>
      </c>
      <c r="O17" s="108">
        <f t="shared" si="2"/>
        <v>0</v>
      </c>
    </row>
    <row r="18" spans="1:15" s="11" customFormat="1">
      <c r="A18" s="12"/>
      <c r="B18" s="140" t="s">
        <v>177</v>
      </c>
      <c r="C18" s="141">
        <v>0</v>
      </c>
      <c r="D18" s="142" t="s">
        <v>171</v>
      </c>
      <c r="E18" s="143">
        <v>0</v>
      </c>
      <c r="F18" s="305">
        <v>0</v>
      </c>
      <c r="G18" s="155">
        <f t="shared" si="3"/>
        <v>0</v>
      </c>
      <c r="H18" s="145">
        <v>0</v>
      </c>
      <c r="I18" s="145">
        <v>0</v>
      </c>
      <c r="J18" s="195">
        <f t="shared" si="0"/>
        <v>0</v>
      </c>
      <c r="K18" s="146"/>
      <c r="L18" s="110">
        <f t="shared" si="1"/>
        <v>0</v>
      </c>
      <c r="M18" s="197">
        <v>0</v>
      </c>
      <c r="N18" s="147">
        <v>0</v>
      </c>
      <c r="O18" s="108">
        <f t="shared" si="2"/>
        <v>0</v>
      </c>
    </row>
    <row r="19" spans="1:15" s="11" customFormat="1">
      <c r="A19" s="16" t="s">
        <v>48</v>
      </c>
      <c r="B19" s="182" t="s">
        <v>48</v>
      </c>
      <c r="C19" s="184">
        <v>0</v>
      </c>
      <c r="D19" s="142" t="s">
        <v>171</v>
      </c>
      <c r="E19" s="201">
        <v>0</v>
      </c>
      <c r="F19" s="306"/>
      <c r="G19" s="155">
        <f t="shared" si="3"/>
        <v>0</v>
      </c>
      <c r="H19" s="185">
        <v>0</v>
      </c>
      <c r="I19" s="185">
        <v>0</v>
      </c>
      <c r="J19" s="202">
        <f t="shared" si="0"/>
        <v>0</v>
      </c>
      <c r="K19" s="186"/>
      <c r="L19" s="188">
        <f>M19+N19</f>
        <v>0</v>
      </c>
      <c r="M19" s="198">
        <v>0</v>
      </c>
      <c r="N19" s="187">
        <v>0</v>
      </c>
      <c r="O19" s="189">
        <f>J19-L19</f>
        <v>0</v>
      </c>
    </row>
    <row r="20" spans="1:15" s="11" customFormat="1" ht="13.5" thickBot="1">
      <c r="A20" s="200"/>
      <c r="B20" s="207" t="s">
        <v>178</v>
      </c>
      <c r="C20" s="208"/>
      <c r="D20" s="209"/>
      <c r="E20" s="210"/>
      <c r="F20" s="211"/>
      <c r="G20" s="212">
        <f>SUM(G12:G19)</f>
        <v>0</v>
      </c>
      <c r="H20" s="212">
        <f>SUM(H12:H19)</f>
        <v>0</v>
      </c>
      <c r="I20" s="212">
        <f>SUM(I12:I19)</f>
        <v>0</v>
      </c>
      <c r="J20" s="213">
        <f>SUM(J12:J19)</f>
        <v>0</v>
      </c>
      <c r="K20" s="214"/>
      <c r="L20" s="215">
        <f>SUM(L12:L19)</f>
        <v>0</v>
      </c>
      <c r="M20" s="216">
        <f>SUM(M12:M19)</f>
        <v>0</v>
      </c>
      <c r="N20" s="215">
        <f>SUM(N12:N19)</f>
        <v>0</v>
      </c>
      <c r="O20" s="217">
        <f>SUM(O12:O19)</f>
        <v>0</v>
      </c>
    </row>
    <row r="21" spans="1:15" s="11" customFormat="1">
      <c r="A21" s="183"/>
      <c r="B21" s="42" t="s">
        <v>179</v>
      </c>
      <c r="C21" s="203"/>
      <c r="D21" s="204"/>
      <c r="E21" s="78" t="s">
        <v>180</v>
      </c>
      <c r="F21" s="302"/>
      <c r="G21" s="158"/>
      <c r="H21" s="76"/>
      <c r="I21" s="76"/>
      <c r="J21" s="205"/>
      <c r="K21" s="77"/>
      <c r="L21" s="76"/>
      <c r="M21" s="206"/>
      <c r="N21" s="76"/>
      <c r="O21" s="79"/>
    </row>
    <row r="22" spans="1:15" s="11" customFormat="1">
      <c r="A22" s="16" t="s">
        <v>181</v>
      </c>
      <c r="B22" s="46" t="s">
        <v>182</v>
      </c>
      <c r="C22" s="48"/>
      <c r="D22" s="24"/>
      <c r="E22" s="72"/>
      <c r="F22" s="303"/>
      <c r="G22" s="156"/>
      <c r="H22" s="15"/>
      <c r="I22" s="15"/>
      <c r="J22" s="196"/>
      <c r="K22" s="49"/>
      <c r="L22" s="15"/>
      <c r="M22" s="191"/>
      <c r="N22" s="15"/>
      <c r="O22" s="25"/>
    </row>
    <row r="23" spans="1:15" s="11" customFormat="1">
      <c r="A23" s="16"/>
      <c r="B23" s="140" t="s">
        <v>183</v>
      </c>
      <c r="C23" s="141">
        <v>0</v>
      </c>
      <c r="D23" s="142" t="s">
        <v>184</v>
      </c>
      <c r="E23" s="144">
        <v>0</v>
      </c>
      <c r="F23" s="303"/>
      <c r="G23" s="155">
        <f>C23*E23</f>
        <v>0</v>
      </c>
      <c r="H23" s="145">
        <v>0</v>
      </c>
      <c r="I23" s="145">
        <v>0</v>
      </c>
      <c r="J23" s="289">
        <f>SUM(G23:I23)</f>
        <v>0</v>
      </c>
      <c r="K23" s="146">
        <v>0</v>
      </c>
      <c r="L23" s="110">
        <f>M23+N23</f>
        <v>0</v>
      </c>
      <c r="M23" s="197">
        <v>0</v>
      </c>
      <c r="N23" s="147">
        <v>0</v>
      </c>
      <c r="O23" s="108">
        <f>J23-L23</f>
        <v>0</v>
      </c>
    </row>
    <row r="24" spans="1:15" s="11" customFormat="1">
      <c r="A24" s="627"/>
      <c r="B24" s="628"/>
      <c r="C24" s="629"/>
      <c r="D24" s="630"/>
      <c r="E24" s="631"/>
      <c r="F24" s="632"/>
      <c r="G24" s="633"/>
      <c r="H24" s="634"/>
      <c r="I24" s="634"/>
      <c r="J24" s="635"/>
      <c r="K24" s="146">
        <v>1</v>
      </c>
      <c r="L24" s="110">
        <f t="shared" ref="L24:L30" si="4">M24+N24</f>
        <v>0</v>
      </c>
      <c r="M24" s="197">
        <v>0</v>
      </c>
      <c r="N24" s="147">
        <v>0</v>
      </c>
      <c r="O24" s="108">
        <f t="shared" ref="O24:O30" si="5">J24-L24</f>
        <v>0</v>
      </c>
    </row>
    <row r="25" spans="1:15" s="11" customFormat="1">
      <c r="A25" s="636" t="s">
        <v>185</v>
      </c>
      <c r="B25" s="637" t="s">
        <v>186</v>
      </c>
      <c r="C25" s="638"/>
      <c r="D25" s="639"/>
      <c r="E25" s="640"/>
      <c r="F25" s="632"/>
      <c r="G25" s="633"/>
      <c r="H25" s="634"/>
      <c r="I25" s="634"/>
      <c r="J25" s="635"/>
      <c r="K25" s="146">
        <v>2</v>
      </c>
      <c r="L25" s="110">
        <f t="shared" si="4"/>
        <v>0</v>
      </c>
      <c r="M25" s="197">
        <v>0</v>
      </c>
      <c r="N25" s="147">
        <v>0</v>
      </c>
      <c r="O25" s="108">
        <f t="shared" si="5"/>
        <v>0</v>
      </c>
    </row>
    <row r="26" spans="1:15" s="11" customFormat="1">
      <c r="A26" s="641"/>
      <c r="B26" s="642" t="s">
        <v>187</v>
      </c>
      <c r="C26" s="643">
        <v>0</v>
      </c>
      <c r="D26" s="644"/>
      <c r="E26" s="144">
        <v>0</v>
      </c>
      <c r="F26" s="632"/>
      <c r="G26" s="633"/>
      <c r="H26" s="634"/>
      <c r="I26" s="634"/>
      <c r="J26" s="635"/>
      <c r="K26" s="146">
        <v>3</v>
      </c>
      <c r="L26" s="110">
        <f t="shared" si="4"/>
        <v>0</v>
      </c>
      <c r="M26" s="197">
        <v>0</v>
      </c>
      <c r="N26" s="147">
        <v>0</v>
      </c>
      <c r="O26" s="108">
        <f t="shared" si="5"/>
        <v>0</v>
      </c>
    </row>
    <row r="27" spans="1:15" s="11" customFormat="1">
      <c r="A27" s="641"/>
      <c r="B27" s="642" t="s">
        <v>188</v>
      </c>
      <c r="C27" s="643">
        <v>0</v>
      </c>
      <c r="D27" s="645"/>
      <c r="E27" s="144">
        <v>0</v>
      </c>
      <c r="F27" s="632"/>
      <c r="G27" s="633"/>
      <c r="H27" s="634"/>
      <c r="I27" s="634"/>
      <c r="J27" s="635"/>
      <c r="K27" s="146">
        <v>4</v>
      </c>
      <c r="L27" s="110">
        <f t="shared" si="4"/>
        <v>0</v>
      </c>
      <c r="M27" s="197">
        <v>0</v>
      </c>
      <c r="N27" s="147">
        <v>0</v>
      </c>
      <c r="O27" s="108">
        <f t="shared" si="5"/>
        <v>0</v>
      </c>
    </row>
    <row r="28" spans="1:15" s="11" customFormat="1">
      <c r="A28" s="636" t="s">
        <v>189</v>
      </c>
      <c r="B28" s="637" t="s">
        <v>190</v>
      </c>
      <c r="C28" s="643">
        <v>0</v>
      </c>
      <c r="D28" s="645"/>
      <c r="E28" s="144">
        <v>0</v>
      </c>
      <c r="F28" s="632"/>
      <c r="G28" s="633"/>
      <c r="H28" s="634"/>
      <c r="I28" s="634"/>
      <c r="J28" s="635"/>
      <c r="K28" s="146">
        <v>5</v>
      </c>
      <c r="L28" s="110">
        <f t="shared" si="4"/>
        <v>0</v>
      </c>
      <c r="M28" s="197">
        <v>0</v>
      </c>
      <c r="N28" s="147">
        <v>0</v>
      </c>
      <c r="O28" s="108">
        <f t="shared" si="5"/>
        <v>0</v>
      </c>
    </row>
    <row r="29" spans="1:15" s="11" customFormat="1" ht="25.5">
      <c r="A29" s="646" t="s">
        <v>191</v>
      </c>
      <c r="B29" s="647" t="s">
        <v>192</v>
      </c>
      <c r="C29" s="648"/>
      <c r="D29" s="649"/>
      <c r="E29" s="650"/>
      <c r="F29" s="632"/>
      <c r="G29" s="633"/>
      <c r="H29" s="634"/>
      <c r="I29" s="634"/>
      <c r="J29" s="635"/>
      <c r="K29" s="146">
        <v>6</v>
      </c>
      <c r="L29" s="110">
        <f t="shared" si="4"/>
        <v>0</v>
      </c>
      <c r="M29" s="197">
        <v>0</v>
      </c>
      <c r="N29" s="147">
        <v>0</v>
      </c>
      <c r="O29" s="108">
        <f t="shared" si="5"/>
        <v>0</v>
      </c>
    </row>
    <row r="30" spans="1:15" s="11" customFormat="1">
      <c r="A30" s="627"/>
      <c r="B30" s="628"/>
      <c r="C30" s="629"/>
      <c r="D30" s="630"/>
      <c r="E30" s="631"/>
      <c r="F30" s="632"/>
      <c r="G30" s="633"/>
      <c r="H30" s="634"/>
      <c r="I30" s="634"/>
      <c r="J30" s="635"/>
      <c r="K30" s="146">
        <v>7</v>
      </c>
      <c r="L30" s="110">
        <f t="shared" si="4"/>
        <v>0</v>
      </c>
      <c r="M30" s="197">
        <v>0</v>
      </c>
      <c r="N30" s="147">
        <v>0</v>
      </c>
      <c r="O30" s="108">
        <f t="shared" si="5"/>
        <v>0</v>
      </c>
    </row>
    <row r="31" spans="1:15" s="11" customFormat="1" ht="13.5" thickBot="1">
      <c r="A31" s="218"/>
      <c r="B31" s="207" t="s">
        <v>193</v>
      </c>
      <c r="C31" s="208"/>
      <c r="D31" s="209"/>
      <c r="E31" s="210"/>
      <c r="F31" s="304"/>
      <c r="G31" s="219">
        <f>SUM(G23:G23)</f>
        <v>0</v>
      </c>
      <c r="H31" s="219">
        <f>SUM(H23:H23)</f>
        <v>0</v>
      </c>
      <c r="I31" s="219">
        <f>SUM(I23:I23)</f>
        <v>0</v>
      </c>
      <c r="J31" s="219">
        <f>SUM(J23:J23)</f>
        <v>0</v>
      </c>
      <c r="K31" s="219">
        <f>SUM(K23:K23)</f>
        <v>0</v>
      </c>
      <c r="L31" s="219">
        <f t="shared" ref="L31:N31" si="6">SUM(L23:L30)</f>
        <v>0</v>
      </c>
      <c r="M31" s="219">
        <f t="shared" si="6"/>
        <v>0</v>
      </c>
      <c r="N31" s="219">
        <f t="shared" si="6"/>
        <v>0</v>
      </c>
      <c r="O31" s="219">
        <f>SUM(O23:O30)</f>
        <v>0</v>
      </c>
    </row>
    <row r="32" spans="1:15" s="11" customFormat="1" ht="13.5" thickBot="1">
      <c r="A32" s="412"/>
      <c r="B32" s="413" t="s">
        <v>194</v>
      </c>
      <c r="C32" s="414"/>
      <c r="D32" s="414"/>
      <c r="E32" s="415"/>
      <c r="F32" s="416"/>
      <c r="G32" s="417">
        <f>G20+G31</f>
        <v>0</v>
      </c>
      <c r="H32" s="417">
        <f>H20+H31</f>
        <v>0</v>
      </c>
      <c r="I32" s="417">
        <f>I20+I31</f>
        <v>0</v>
      </c>
      <c r="J32" s="417">
        <f>J20+J31</f>
        <v>0</v>
      </c>
      <c r="K32" s="417">
        <f>K20+K31</f>
        <v>0</v>
      </c>
      <c r="L32" s="418">
        <f>L20+L31</f>
        <v>0</v>
      </c>
      <c r="M32" s="418">
        <f>M20+M31</f>
        <v>0</v>
      </c>
      <c r="N32" s="418">
        <f>N20+N31</f>
        <v>0</v>
      </c>
      <c r="O32" s="419">
        <f>O20+O31</f>
        <v>0</v>
      </c>
    </row>
    <row r="33" spans="1:15" s="11" customFormat="1" ht="16.5" customHeight="1">
      <c r="A33" s="908" t="s">
        <v>195</v>
      </c>
      <c r="B33" s="60" t="s">
        <v>196</v>
      </c>
      <c r="C33" s="908"/>
      <c r="D33" s="908"/>
      <c r="E33" s="908"/>
      <c r="F33" s="909"/>
      <c r="G33" s="909"/>
      <c r="H33" s="18"/>
      <c r="I33" s="18"/>
      <c r="J33" s="18"/>
      <c r="K33" s="17"/>
      <c r="L33" s="17"/>
      <c r="M33" s="17"/>
      <c r="N33" s="17"/>
      <c r="O33" s="17"/>
    </row>
    <row r="34" spans="1:15" s="11" customFormat="1"/>
    <row r="35" spans="1:15" s="11" customFormat="1"/>
    <row r="36" spans="1:15" s="11" customFormat="1"/>
    <row r="37" spans="1:15" s="11" customFormat="1"/>
    <row r="38" spans="1:15" s="11" customFormat="1"/>
    <row r="39" spans="1:15" s="11" customFormat="1"/>
    <row r="40" spans="1:15" s="11" customFormat="1"/>
    <row r="41" spans="1:15" s="11" customFormat="1"/>
    <row r="42" spans="1:15" s="11" customFormat="1">
      <c r="B42" s="95"/>
    </row>
    <row r="43" spans="1:15" s="11" customFormat="1">
      <c r="B43" s="95"/>
    </row>
    <row r="44" spans="1:15" s="11" customFormat="1"/>
    <row r="45" spans="1:15" s="11" customFormat="1"/>
    <row r="46" spans="1:15" s="11" customFormat="1"/>
    <row r="47" spans="1:15" s="11" customFormat="1"/>
    <row r="48" spans="1:15" s="11" customFormat="1"/>
    <row r="49" s="11" customFormat="1"/>
    <row r="50" s="11" customFormat="1"/>
    <row r="51" s="11" customFormat="1"/>
    <row r="52" s="11" customFormat="1"/>
  </sheetData>
  <sheetProtection algorithmName="SHA-512" hashValue="kwJ2AheeCdIyCGZ5mXyw12wQyAUbqZdW4E8xq3BrkiwzIMmxSvS63qtrIK+7Ktca3XKYdwb+jEHsNpfGiZ8Tvw==" saltValue="mJ7vwIP48+hgvdVammYeQQ==" spinCount="100000" sheet="1" objects="1" scenarios="1"/>
  <customSheetViews>
    <customSheetView guid="{B166EF7C-5BCB-4BCF-A454-CAF17A511715}" scale="75" showPageBreaks="1" fitToPage="1" printArea="1" showRuler="0" topLeftCell="A10">
      <selection activeCell="A36" sqref="A36"/>
      <pageMargins left="0" right="0" top="0" bottom="0" header="0" footer="0"/>
      <pageSetup scale="52" fitToHeight="4" orientation="landscape" horizontalDpi="300" verticalDpi="300" r:id="rId1"/>
      <headerFooter alignWithMargins="0">
        <oddFooter>&amp;L&amp;"Book Antiqua,Regular"FPC REVISED: MARCH 22, 2006</oddFooter>
      </headerFooter>
    </customSheetView>
  </customSheetViews>
  <mergeCells count="21">
    <mergeCell ref="A8:A9"/>
    <mergeCell ref="B8:B9"/>
    <mergeCell ref="C8:D8"/>
    <mergeCell ref="B6:O6"/>
    <mergeCell ref="L8:O8"/>
    <mergeCell ref="J8:J9"/>
    <mergeCell ref="H8:H9"/>
    <mergeCell ref="G8:G9"/>
    <mergeCell ref="K8:K9"/>
    <mergeCell ref="K7:O7"/>
    <mergeCell ref="E8:F8"/>
    <mergeCell ref="C7:J7"/>
    <mergeCell ref="K2:O2"/>
    <mergeCell ref="K4:L4"/>
    <mergeCell ref="K5:L5"/>
    <mergeCell ref="G4:J5"/>
    <mergeCell ref="A2:J2"/>
    <mergeCell ref="A3:O3"/>
    <mergeCell ref="C4:F4"/>
    <mergeCell ref="M5:O5"/>
    <mergeCell ref="C5:F5"/>
  </mergeCells>
  <phoneticPr fontId="0" type="noConversion"/>
  <pageMargins left="0.48" right="0.41" top="0.48" bottom="0.66" header="0.5" footer="0.5"/>
  <pageSetup scale="55" fitToHeight="4" orientation="landscape" horizontalDpi="300" verticalDpi="300" r:id="rId2"/>
  <headerFooter alignWithMargins="0">
    <oddFooter>&amp;L&amp;"Book Antiqua,Regular"PDC Revised:  July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59"/>
  <sheetViews>
    <sheetView view="pageLayout" zoomScaleNormal="75" workbookViewId="0">
      <selection activeCell="B17" sqref="B16:B17"/>
    </sheetView>
  </sheetViews>
  <sheetFormatPr defaultRowHeight="12.75"/>
  <cols>
    <col min="1" max="1" width="13.85546875" customWidth="1"/>
    <col min="2" max="2" width="40.140625" customWidth="1"/>
    <col min="3" max="3" width="9.85546875" customWidth="1"/>
    <col min="4" max="5" width="10.5703125" customWidth="1"/>
    <col min="6" max="6" width="13.28515625" customWidth="1"/>
    <col min="7" max="7" width="14" customWidth="1"/>
    <col min="8" max="11" width="13.42578125" customWidth="1"/>
    <col min="12" max="12" width="15.42578125" customWidth="1"/>
    <col min="13" max="13" width="10.7109375" customWidth="1"/>
    <col min="14" max="16" width="14.42578125" customWidth="1"/>
    <col min="17" max="17" width="16.5703125" customWidth="1"/>
  </cols>
  <sheetData>
    <row r="1" spans="1:18" ht="13.5" thickTop="1">
      <c r="A1" s="308"/>
      <c r="B1" s="307"/>
      <c r="C1" s="307"/>
      <c r="D1" s="307"/>
      <c r="E1" s="307"/>
      <c r="F1" s="307"/>
      <c r="G1" s="307"/>
      <c r="H1" s="307"/>
      <c r="I1" s="307"/>
      <c r="J1" s="307"/>
      <c r="K1" s="307"/>
      <c r="L1" s="307"/>
      <c r="M1" s="307"/>
      <c r="N1" s="307"/>
      <c r="O1" s="307"/>
      <c r="P1" s="307"/>
      <c r="Q1" s="309"/>
    </row>
    <row r="2" spans="1:18" ht="16.5">
      <c r="A2" s="805" t="s">
        <v>61</v>
      </c>
      <c r="B2" s="806"/>
      <c r="C2" s="797"/>
      <c r="D2" s="797"/>
      <c r="E2" s="797"/>
      <c r="F2" s="797"/>
      <c r="G2" s="797"/>
      <c r="H2" s="797"/>
      <c r="I2" s="797"/>
      <c r="J2" s="797"/>
      <c r="K2" s="797"/>
      <c r="L2" s="797"/>
      <c r="M2" s="796" t="s">
        <v>197</v>
      </c>
      <c r="N2" s="797"/>
      <c r="O2" s="797"/>
      <c r="P2" s="797"/>
      <c r="Q2" s="798"/>
    </row>
    <row r="3" spans="1:18" ht="18.75">
      <c r="A3" s="792" t="s">
        <v>198</v>
      </c>
      <c r="B3" s="793"/>
      <c r="C3" s="793"/>
      <c r="D3" s="793"/>
      <c r="E3" s="793"/>
      <c r="F3" s="793"/>
      <c r="G3" s="793"/>
      <c r="H3" s="793"/>
      <c r="I3" s="793"/>
      <c r="J3" s="793"/>
      <c r="K3" s="793"/>
      <c r="L3" s="793"/>
      <c r="M3" s="793"/>
      <c r="N3" s="793"/>
      <c r="O3" s="793"/>
      <c r="P3" s="793"/>
      <c r="Q3" s="794"/>
    </row>
    <row r="4" spans="1:18" ht="25.5">
      <c r="A4" s="423"/>
      <c r="B4" s="609" t="s">
        <v>79</v>
      </c>
      <c r="C4" s="715">
        <f>SUM('Sched Value'!C4:I4)</f>
        <v>1</v>
      </c>
      <c r="D4" s="716"/>
      <c r="E4" s="716"/>
      <c r="F4" s="716"/>
      <c r="G4" s="667"/>
      <c r="H4" s="667"/>
      <c r="I4" s="667"/>
      <c r="J4" s="667"/>
      <c r="K4" s="667"/>
      <c r="L4" s="667"/>
      <c r="M4" s="802" t="s">
        <v>9</v>
      </c>
      <c r="N4" s="803"/>
      <c r="O4" s="810">
        <f>SUM('Sched Value'!O4:R4)</f>
        <v>44013</v>
      </c>
      <c r="P4" s="810"/>
      <c r="Q4" s="811"/>
    </row>
    <row r="5" spans="1:18" ht="13.5">
      <c r="A5" s="424"/>
      <c r="B5" s="609" t="s">
        <v>199</v>
      </c>
      <c r="C5" s="804" t="str">
        <f>'Sched Value'!C5</f>
        <v>Add Project # on SOV</v>
      </c>
      <c r="D5" s="689"/>
      <c r="E5" s="689"/>
      <c r="F5" s="613"/>
      <c r="G5" s="667"/>
      <c r="H5" s="667"/>
      <c r="I5" s="667"/>
      <c r="J5" s="667"/>
      <c r="K5" s="667"/>
      <c r="L5" s="667"/>
      <c r="M5" s="763" t="s">
        <v>4</v>
      </c>
      <c r="N5" s="667"/>
      <c r="O5" s="804" t="str">
        <f>'Sched Value'!O5</f>
        <v>Add Contractor Name on SOV</v>
      </c>
      <c r="P5" s="689"/>
      <c r="Q5" s="689"/>
    </row>
    <row r="6" spans="1:18" s="11" customFormat="1" ht="7.5" customHeight="1" thickBot="1">
      <c r="A6" s="425"/>
      <c r="B6" s="746"/>
      <c r="C6" s="747"/>
      <c r="D6" s="747"/>
      <c r="E6" s="747"/>
      <c r="F6" s="747"/>
      <c r="G6" s="747"/>
      <c r="H6" s="747"/>
      <c r="I6" s="747"/>
      <c r="J6" s="747"/>
      <c r="K6" s="747"/>
      <c r="L6" s="747"/>
      <c r="M6" s="747"/>
      <c r="N6" s="747"/>
      <c r="O6" s="747"/>
      <c r="P6" s="747"/>
      <c r="Q6" s="814"/>
    </row>
    <row r="7" spans="1:18" s="11" customFormat="1" ht="14.25" thickBot="1">
      <c r="A7" s="426" t="s">
        <v>85</v>
      </c>
      <c r="B7" s="420" t="s">
        <v>86</v>
      </c>
      <c r="C7" s="799" t="s">
        <v>150</v>
      </c>
      <c r="D7" s="812"/>
      <c r="E7" s="812"/>
      <c r="F7" s="812"/>
      <c r="G7" s="812"/>
      <c r="H7" s="812"/>
      <c r="I7" s="812"/>
      <c r="J7" s="812"/>
      <c r="K7" s="812"/>
      <c r="L7" s="813"/>
      <c r="M7" s="799" t="s">
        <v>87</v>
      </c>
      <c r="N7" s="800"/>
      <c r="O7" s="800"/>
      <c r="P7" s="800"/>
      <c r="Q7" s="801"/>
    </row>
    <row r="8" spans="1:18" s="11" customFormat="1" ht="15.75" customHeight="1" thickBot="1">
      <c r="A8" s="790" t="s">
        <v>151</v>
      </c>
      <c r="B8" s="748" t="s">
        <v>152</v>
      </c>
      <c r="C8" s="775" t="s">
        <v>153</v>
      </c>
      <c r="D8" s="776"/>
      <c r="E8" s="109" t="s">
        <v>200</v>
      </c>
      <c r="F8" s="97" t="s">
        <v>201</v>
      </c>
      <c r="G8" s="737" t="s">
        <v>202</v>
      </c>
      <c r="H8" s="737" t="s">
        <v>101</v>
      </c>
      <c r="I8" s="606" t="s">
        <v>203</v>
      </c>
      <c r="J8" s="606" t="s">
        <v>204</v>
      </c>
      <c r="K8" s="606" t="s">
        <v>156</v>
      </c>
      <c r="L8" s="781" t="s">
        <v>157</v>
      </c>
      <c r="M8" s="734"/>
      <c r="N8" s="735" t="s">
        <v>158</v>
      </c>
      <c r="O8" s="807"/>
      <c r="P8" s="808"/>
      <c r="Q8" s="809"/>
    </row>
    <row r="9" spans="1:18" s="11" customFormat="1" ht="14.25" customHeight="1" thickBot="1">
      <c r="A9" s="791"/>
      <c r="B9" s="750"/>
      <c r="C9" s="421" t="s">
        <v>44</v>
      </c>
      <c r="D9" s="422" t="s">
        <v>159</v>
      </c>
      <c r="E9" s="422" t="s">
        <v>160</v>
      </c>
      <c r="F9" s="9" t="s">
        <v>205</v>
      </c>
      <c r="G9" s="783"/>
      <c r="H9" s="783"/>
      <c r="I9" s="96" t="s">
        <v>206</v>
      </c>
      <c r="J9" s="96" t="s">
        <v>206</v>
      </c>
      <c r="K9" s="279" t="s">
        <v>207</v>
      </c>
      <c r="L9" s="782"/>
      <c r="M9" s="795"/>
      <c r="N9" s="82" t="s">
        <v>163</v>
      </c>
      <c r="O9" s="83" t="s">
        <v>164</v>
      </c>
      <c r="P9" s="83" t="s">
        <v>165</v>
      </c>
      <c r="Q9" s="427" t="s">
        <v>166</v>
      </c>
    </row>
    <row r="10" spans="1:18" s="11" customFormat="1">
      <c r="A10" s="428"/>
      <c r="B10" s="42" t="s">
        <v>208</v>
      </c>
      <c r="C10" s="74"/>
      <c r="D10" s="75"/>
      <c r="E10" s="75"/>
      <c r="F10" s="76"/>
      <c r="G10" s="76"/>
      <c r="H10" s="76"/>
      <c r="I10" s="79"/>
      <c r="J10" s="79"/>
      <c r="K10" s="79"/>
      <c r="L10" s="910"/>
      <c r="M10" s="77"/>
      <c r="N10" s="76"/>
      <c r="O10" s="76"/>
      <c r="P10" s="78"/>
      <c r="Q10" s="429"/>
      <c r="R10" s="911"/>
    </row>
    <row r="11" spans="1:18">
      <c r="A11" s="430" t="s">
        <v>209</v>
      </c>
      <c r="B11" s="46" t="s">
        <v>210</v>
      </c>
      <c r="C11" s="912"/>
      <c r="D11" s="913"/>
      <c r="E11" s="913"/>
      <c r="F11" s="15"/>
      <c r="G11" s="15"/>
      <c r="H11" s="15"/>
      <c r="I11" s="25"/>
      <c r="J11" s="25"/>
      <c r="K11" s="25"/>
      <c r="L11" s="914"/>
      <c r="M11" s="49"/>
      <c r="N11" s="15"/>
      <c r="O11" s="15"/>
      <c r="P11" s="15"/>
      <c r="Q11" s="431"/>
      <c r="R11" s="624"/>
    </row>
    <row r="12" spans="1:18">
      <c r="A12" s="430"/>
      <c r="B12" s="140" t="s">
        <v>211</v>
      </c>
      <c r="C12" s="915">
        <v>0</v>
      </c>
      <c r="D12" s="916"/>
      <c r="E12" s="917">
        <v>0</v>
      </c>
      <c r="F12" s="148">
        <v>0</v>
      </c>
      <c r="G12" s="157">
        <f t="shared" ref="G12:G52" si="0">(F12*C12)+(E12*C12)</f>
        <v>0</v>
      </c>
      <c r="H12" s="147">
        <v>0</v>
      </c>
      <c r="I12" s="147">
        <v>0</v>
      </c>
      <c r="J12" s="147">
        <v>0</v>
      </c>
      <c r="K12" s="147">
        <v>0</v>
      </c>
      <c r="L12" s="914">
        <f>SUM(G12:K12)</f>
        <v>0</v>
      </c>
      <c r="M12" s="146"/>
      <c r="N12" s="110">
        <f>O12+P12</f>
        <v>0</v>
      </c>
      <c r="O12" s="147">
        <v>0</v>
      </c>
      <c r="P12" s="147">
        <v>0</v>
      </c>
      <c r="Q12" s="432">
        <f>L12-N12</f>
        <v>0</v>
      </c>
      <c r="R12" s="624"/>
    </row>
    <row r="13" spans="1:18" s="11" customFormat="1">
      <c r="A13" s="430" t="s">
        <v>212</v>
      </c>
      <c r="B13" s="46" t="s">
        <v>213</v>
      </c>
      <c r="C13" s="282"/>
      <c r="D13" s="283"/>
      <c r="E13" s="284"/>
      <c r="F13" s="285"/>
      <c r="G13" s="157"/>
      <c r="H13" s="157"/>
      <c r="I13" s="157"/>
      <c r="J13" s="157"/>
      <c r="K13" s="157"/>
      <c r="L13" s="918"/>
      <c r="M13" s="286"/>
      <c r="N13" s="157"/>
      <c r="O13" s="157"/>
      <c r="P13" s="157"/>
      <c r="Q13" s="433"/>
      <c r="R13" s="911"/>
    </row>
    <row r="14" spans="1:18" s="11" customFormat="1">
      <c r="A14" s="430"/>
      <c r="B14" s="140" t="s">
        <v>214</v>
      </c>
      <c r="C14" s="141">
        <v>0</v>
      </c>
      <c r="D14" s="142"/>
      <c r="E14" s="149">
        <v>0</v>
      </c>
      <c r="F14" s="148">
        <v>0</v>
      </c>
      <c r="G14" s="157">
        <f t="shared" si="0"/>
        <v>0</v>
      </c>
      <c r="H14" s="147">
        <v>0</v>
      </c>
      <c r="I14" s="147">
        <v>0</v>
      </c>
      <c r="J14" s="147">
        <v>0</v>
      </c>
      <c r="K14" s="147">
        <v>0</v>
      </c>
      <c r="L14" s="914">
        <f>SUM(G14:K14)</f>
        <v>0</v>
      </c>
      <c r="M14" s="146"/>
      <c r="N14" s="110">
        <f>O14+P14</f>
        <v>0</v>
      </c>
      <c r="O14" s="147">
        <v>0</v>
      </c>
      <c r="P14" s="147">
        <v>0</v>
      </c>
      <c r="Q14" s="432">
        <f>L14-N14</f>
        <v>0</v>
      </c>
      <c r="R14" s="911"/>
    </row>
    <row r="15" spans="1:18" s="11" customFormat="1">
      <c r="A15" s="430"/>
      <c r="B15" s="140" t="s">
        <v>215</v>
      </c>
      <c r="C15" s="141">
        <v>0</v>
      </c>
      <c r="D15" s="142"/>
      <c r="E15" s="149">
        <v>0</v>
      </c>
      <c r="F15" s="148">
        <v>0</v>
      </c>
      <c r="G15" s="157">
        <f t="shared" si="0"/>
        <v>0</v>
      </c>
      <c r="H15" s="147">
        <v>0</v>
      </c>
      <c r="I15" s="147">
        <v>0</v>
      </c>
      <c r="J15" s="147">
        <v>0</v>
      </c>
      <c r="K15" s="147">
        <v>0</v>
      </c>
      <c r="L15" s="914">
        <f>SUM(G15:K15)</f>
        <v>0</v>
      </c>
      <c r="M15" s="146"/>
      <c r="N15" s="110">
        <f>O15+P15</f>
        <v>0</v>
      </c>
      <c r="O15" s="147">
        <v>0</v>
      </c>
      <c r="P15" s="147">
        <v>0</v>
      </c>
      <c r="Q15" s="432">
        <f>L15-N15</f>
        <v>0</v>
      </c>
      <c r="R15" s="911"/>
    </row>
    <row r="16" spans="1:18" s="11" customFormat="1">
      <c r="A16" s="430"/>
      <c r="B16" s="140" t="s">
        <v>216</v>
      </c>
      <c r="C16" s="141">
        <v>0</v>
      </c>
      <c r="D16" s="142"/>
      <c r="E16" s="149">
        <v>0</v>
      </c>
      <c r="F16" s="148">
        <v>0</v>
      </c>
      <c r="G16" s="157">
        <f t="shared" si="0"/>
        <v>0</v>
      </c>
      <c r="H16" s="147">
        <v>0</v>
      </c>
      <c r="I16" s="147">
        <v>0</v>
      </c>
      <c r="J16" s="147">
        <v>0</v>
      </c>
      <c r="K16" s="147">
        <v>0</v>
      </c>
      <c r="L16" s="914">
        <f>SUM(G16:K16)</f>
        <v>0</v>
      </c>
      <c r="M16" s="146"/>
      <c r="N16" s="110">
        <f>O16+P16</f>
        <v>0</v>
      </c>
      <c r="O16" s="147">
        <v>0</v>
      </c>
      <c r="P16" s="147">
        <v>0</v>
      </c>
      <c r="Q16" s="432">
        <f>L16-N16</f>
        <v>0</v>
      </c>
      <c r="R16" s="911"/>
    </row>
    <row r="17" spans="1:18" s="11" customFormat="1">
      <c r="A17" s="430"/>
      <c r="B17" s="140" t="s">
        <v>217</v>
      </c>
      <c r="C17" s="141">
        <v>0</v>
      </c>
      <c r="D17" s="142"/>
      <c r="E17" s="149">
        <v>0</v>
      </c>
      <c r="F17" s="148">
        <v>0</v>
      </c>
      <c r="G17" s="157">
        <f t="shared" si="0"/>
        <v>0</v>
      </c>
      <c r="H17" s="147">
        <v>0</v>
      </c>
      <c r="I17" s="147">
        <v>0</v>
      </c>
      <c r="J17" s="147">
        <v>0</v>
      </c>
      <c r="K17" s="147">
        <v>0</v>
      </c>
      <c r="L17" s="914">
        <f>SUM(G17:K17)</f>
        <v>0</v>
      </c>
      <c r="M17" s="146"/>
      <c r="N17" s="110">
        <f>O17+P17</f>
        <v>0</v>
      </c>
      <c r="O17" s="147">
        <v>0</v>
      </c>
      <c r="P17" s="147">
        <v>0</v>
      </c>
      <c r="Q17" s="432">
        <f>L17-N17</f>
        <v>0</v>
      </c>
      <c r="R17" s="911"/>
    </row>
    <row r="18" spans="1:18" s="11" customFormat="1">
      <c r="A18" s="430"/>
      <c r="B18" s="140" t="s">
        <v>218</v>
      </c>
      <c r="C18" s="141">
        <v>0</v>
      </c>
      <c r="D18" s="142"/>
      <c r="E18" s="149">
        <v>0</v>
      </c>
      <c r="F18" s="148">
        <v>0</v>
      </c>
      <c r="G18" s="157">
        <f t="shared" si="0"/>
        <v>0</v>
      </c>
      <c r="H18" s="147">
        <v>0</v>
      </c>
      <c r="I18" s="147">
        <v>0</v>
      </c>
      <c r="J18" s="147">
        <v>0</v>
      </c>
      <c r="K18" s="147">
        <v>0</v>
      </c>
      <c r="L18" s="914">
        <f>SUM(G18:K18)</f>
        <v>0</v>
      </c>
      <c r="M18" s="146"/>
      <c r="N18" s="110">
        <f>O18+P18</f>
        <v>0</v>
      </c>
      <c r="O18" s="147">
        <v>0</v>
      </c>
      <c r="P18" s="147">
        <v>0</v>
      </c>
      <c r="Q18" s="432">
        <f>L18-N18</f>
        <v>0</v>
      </c>
      <c r="R18" s="911"/>
    </row>
    <row r="19" spans="1:18" s="11" customFormat="1">
      <c r="A19" s="430" t="s">
        <v>219</v>
      </c>
      <c r="B19" s="46" t="s">
        <v>220</v>
      </c>
      <c r="C19" s="282"/>
      <c r="D19" s="919"/>
      <c r="E19" s="920"/>
      <c r="F19" s="285"/>
      <c r="G19" s="157"/>
      <c r="H19" s="157"/>
      <c r="I19" s="157"/>
      <c r="J19" s="157"/>
      <c r="K19" s="157"/>
      <c r="L19" s="918"/>
      <c r="M19" s="286"/>
      <c r="N19" s="157"/>
      <c r="O19" s="157"/>
      <c r="P19" s="157"/>
      <c r="Q19" s="433"/>
      <c r="R19" s="911"/>
    </row>
    <row r="20" spans="1:18" s="11" customFormat="1">
      <c r="A20" s="430"/>
      <c r="B20" s="140" t="s">
        <v>221</v>
      </c>
      <c r="C20" s="141">
        <v>0</v>
      </c>
      <c r="D20" s="142"/>
      <c r="E20" s="149">
        <v>0</v>
      </c>
      <c r="F20" s="148">
        <v>0</v>
      </c>
      <c r="G20" s="157">
        <f t="shared" si="0"/>
        <v>0</v>
      </c>
      <c r="H20" s="147">
        <v>0</v>
      </c>
      <c r="I20" s="147">
        <v>0</v>
      </c>
      <c r="J20" s="147">
        <v>0</v>
      </c>
      <c r="K20" s="147">
        <v>0</v>
      </c>
      <c r="L20" s="914">
        <f t="shared" ref="L20:L26" si="1">SUM(G20:K20)</f>
        <v>0</v>
      </c>
      <c r="M20" s="146"/>
      <c r="N20" s="110">
        <f t="shared" ref="N20:N31" si="2">O20+P20</f>
        <v>0</v>
      </c>
      <c r="O20" s="147">
        <v>0</v>
      </c>
      <c r="P20" s="147">
        <v>0</v>
      </c>
      <c r="Q20" s="432">
        <f t="shared" ref="Q20:Q31" si="3">L20-N20</f>
        <v>0</v>
      </c>
      <c r="R20" s="911"/>
    </row>
    <row r="21" spans="1:18" s="11" customFormat="1">
      <c r="A21" s="430"/>
      <c r="B21" s="140" t="s">
        <v>222</v>
      </c>
      <c r="C21" s="141">
        <v>0</v>
      </c>
      <c r="D21" s="142"/>
      <c r="E21" s="149">
        <v>0</v>
      </c>
      <c r="F21" s="148">
        <v>0</v>
      </c>
      <c r="G21" s="157">
        <f t="shared" si="0"/>
        <v>0</v>
      </c>
      <c r="H21" s="147">
        <v>0</v>
      </c>
      <c r="I21" s="147">
        <v>0</v>
      </c>
      <c r="J21" s="147">
        <v>0</v>
      </c>
      <c r="K21" s="147">
        <v>0</v>
      </c>
      <c r="L21" s="914">
        <f t="shared" si="1"/>
        <v>0</v>
      </c>
      <c r="M21" s="146"/>
      <c r="N21" s="110">
        <f t="shared" si="2"/>
        <v>0</v>
      </c>
      <c r="O21" s="147">
        <v>0</v>
      </c>
      <c r="P21" s="147">
        <v>0</v>
      </c>
      <c r="Q21" s="432">
        <f t="shared" si="3"/>
        <v>0</v>
      </c>
      <c r="R21" s="911"/>
    </row>
    <row r="22" spans="1:18" s="11" customFormat="1">
      <c r="A22" s="430"/>
      <c r="B22" s="140" t="s">
        <v>223</v>
      </c>
      <c r="C22" s="150">
        <v>0</v>
      </c>
      <c r="D22" s="142"/>
      <c r="E22" s="149">
        <v>0</v>
      </c>
      <c r="F22" s="148">
        <v>0</v>
      </c>
      <c r="G22" s="157">
        <f t="shared" si="0"/>
        <v>0</v>
      </c>
      <c r="H22" s="147">
        <v>0</v>
      </c>
      <c r="I22" s="147">
        <v>0</v>
      </c>
      <c r="J22" s="147">
        <v>0</v>
      </c>
      <c r="K22" s="147">
        <v>0</v>
      </c>
      <c r="L22" s="914">
        <f t="shared" si="1"/>
        <v>0</v>
      </c>
      <c r="M22" s="146"/>
      <c r="N22" s="110">
        <f t="shared" si="2"/>
        <v>0</v>
      </c>
      <c r="O22" s="147">
        <v>0</v>
      </c>
      <c r="P22" s="147">
        <v>0</v>
      </c>
      <c r="Q22" s="432">
        <f t="shared" si="3"/>
        <v>0</v>
      </c>
      <c r="R22" s="911"/>
    </row>
    <row r="23" spans="1:18" s="11" customFormat="1">
      <c r="A23" s="430" t="s">
        <v>224</v>
      </c>
      <c r="B23" s="46" t="s">
        <v>225</v>
      </c>
      <c r="C23" s="921"/>
      <c r="D23" s="922"/>
      <c r="E23" s="923"/>
      <c r="F23" s="285"/>
      <c r="G23" s="157"/>
      <c r="H23" s="157"/>
      <c r="I23" s="157"/>
      <c r="J23" s="157"/>
      <c r="K23" s="157"/>
      <c r="L23" s="918"/>
      <c r="M23" s="286"/>
      <c r="N23" s="157"/>
      <c r="O23" s="157"/>
      <c r="P23" s="157"/>
      <c r="Q23" s="433"/>
      <c r="R23" s="911"/>
    </row>
    <row r="24" spans="1:18" s="11" customFormat="1">
      <c r="A24" s="430"/>
      <c r="B24" s="140" t="s">
        <v>226</v>
      </c>
      <c r="C24" s="924">
        <v>0</v>
      </c>
      <c r="D24" s="925"/>
      <c r="E24" s="926">
        <v>0</v>
      </c>
      <c r="F24" s="148">
        <v>0</v>
      </c>
      <c r="G24" s="157">
        <f t="shared" si="0"/>
        <v>0</v>
      </c>
      <c r="H24" s="147">
        <v>0</v>
      </c>
      <c r="I24" s="147">
        <v>0</v>
      </c>
      <c r="J24" s="147">
        <v>0</v>
      </c>
      <c r="K24" s="147">
        <v>0</v>
      </c>
      <c r="L24" s="914">
        <f t="shared" si="1"/>
        <v>0</v>
      </c>
      <c r="M24" s="146"/>
      <c r="N24" s="110">
        <f t="shared" si="2"/>
        <v>0</v>
      </c>
      <c r="O24" s="147">
        <v>0</v>
      </c>
      <c r="P24" s="147">
        <v>0</v>
      </c>
      <c r="Q24" s="432">
        <f t="shared" si="3"/>
        <v>0</v>
      </c>
      <c r="R24" s="911"/>
    </row>
    <row r="25" spans="1:18" s="11" customFormat="1">
      <c r="A25" s="430"/>
      <c r="B25" s="140" t="s">
        <v>227</v>
      </c>
      <c r="C25" s="924">
        <v>0</v>
      </c>
      <c r="D25" s="925"/>
      <c r="E25" s="926">
        <v>0</v>
      </c>
      <c r="F25" s="148">
        <v>0</v>
      </c>
      <c r="G25" s="157">
        <f t="shared" si="0"/>
        <v>0</v>
      </c>
      <c r="H25" s="147">
        <v>0</v>
      </c>
      <c r="I25" s="147">
        <v>0</v>
      </c>
      <c r="J25" s="147">
        <v>0</v>
      </c>
      <c r="K25" s="147">
        <v>0</v>
      </c>
      <c r="L25" s="914">
        <f t="shared" si="1"/>
        <v>0</v>
      </c>
      <c r="M25" s="146"/>
      <c r="N25" s="110">
        <f t="shared" si="2"/>
        <v>0</v>
      </c>
      <c r="O25" s="147">
        <v>0</v>
      </c>
      <c r="P25" s="147">
        <v>0</v>
      </c>
      <c r="Q25" s="432">
        <f t="shared" si="3"/>
        <v>0</v>
      </c>
      <c r="R25" s="911"/>
    </row>
    <row r="26" spans="1:18" s="11" customFormat="1">
      <c r="A26" s="430"/>
      <c r="B26" s="140" t="s">
        <v>228</v>
      </c>
      <c r="C26" s="924">
        <v>0</v>
      </c>
      <c r="D26" s="925"/>
      <c r="E26" s="926">
        <v>0</v>
      </c>
      <c r="F26" s="148">
        <v>0</v>
      </c>
      <c r="G26" s="157">
        <f t="shared" si="0"/>
        <v>0</v>
      </c>
      <c r="H26" s="147">
        <v>0</v>
      </c>
      <c r="I26" s="147">
        <v>0</v>
      </c>
      <c r="J26" s="147">
        <v>0</v>
      </c>
      <c r="K26" s="147">
        <v>0</v>
      </c>
      <c r="L26" s="914">
        <f t="shared" si="1"/>
        <v>0</v>
      </c>
      <c r="M26" s="146"/>
      <c r="N26" s="110">
        <f t="shared" si="2"/>
        <v>0</v>
      </c>
      <c r="O26" s="147">
        <v>0</v>
      </c>
      <c r="P26" s="147">
        <v>0</v>
      </c>
      <c r="Q26" s="432">
        <f t="shared" si="3"/>
        <v>0</v>
      </c>
      <c r="R26" s="911"/>
    </row>
    <row r="27" spans="1:18" s="11" customFormat="1">
      <c r="A27" s="430" t="s">
        <v>229</v>
      </c>
      <c r="B27" s="46" t="s">
        <v>230</v>
      </c>
      <c r="C27" s="282"/>
      <c r="D27" s="283"/>
      <c r="E27" s="284"/>
      <c r="F27" s="285"/>
      <c r="G27" s="157"/>
      <c r="H27" s="157"/>
      <c r="I27" s="157"/>
      <c r="J27" s="157"/>
      <c r="K27" s="157"/>
      <c r="L27" s="918"/>
      <c r="M27" s="286"/>
      <c r="N27" s="157"/>
      <c r="O27" s="157"/>
      <c r="P27" s="157"/>
      <c r="Q27" s="433"/>
      <c r="R27" s="911"/>
    </row>
    <row r="28" spans="1:18" s="11" customFormat="1">
      <c r="A28" s="430"/>
      <c r="B28" s="140" t="s">
        <v>231</v>
      </c>
      <c r="C28" s="141">
        <v>0</v>
      </c>
      <c r="D28" s="142"/>
      <c r="E28" s="149">
        <v>0</v>
      </c>
      <c r="F28" s="148">
        <v>0</v>
      </c>
      <c r="G28" s="157">
        <f t="shared" si="0"/>
        <v>0</v>
      </c>
      <c r="H28" s="147">
        <v>0</v>
      </c>
      <c r="I28" s="147">
        <v>0</v>
      </c>
      <c r="J28" s="147">
        <v>0</v>
      </c>
      <c r="K28" s="147">
        <v>0</v>
      </c>
      <c r="L28" s="914">
        <f>SUM(G28:K28)</f>
        <v>0</v>
      </c>
      <c r="M28" s="146"/>
      <c r="N28" s="110">
        <f t="shared" si="2"/>
        <v>0</v>
      </c>
      <c r="O28" s="147">
        <v>0</v>
      </c>
      <c r="P28" s="147">
        <v>0</v>
      </c>
      <c r="Q28" s="432">
        <f t="shared" si="3"/>
        <v>0</v>
      </c>
      <c r="R28" s="911"/>
    </row>
    <row r="29" spans="1:18" s="11" customFormat="1">
      <c r="A29" s="430"/>
      <c r="B29" s="140" t="s">
        <v>232</v>
      </c>
      <c r="C29" s="141">
        <v>0</v>
      </c>
      <c r="D29" s="142"/>
      <c r="E29" s="149">
        <v>0</v>
      </c>
      <c r="F29" s="148">
        <v>0</v>
      </c>
      <c r="G29" s="157">
        <f t="shared" si="0"/>
        <v>0</v>
      </c>
      <c r="H29" s="147">
        <v>0</v>
      </c>
      <c r="I29" s="147">
        <v>0</v>
      </c>
      <c r="J29" s="147">
        <v>0</v>
      </c>
      <c r="K29" s="147">
        <v>0</v>
      </c>
      <c r="L29" s="914">
        <f>SUM(G29:K29)</f>
        <v>0</v>
      </c>
      <c r="M29" s="146"/>
      <c r="N29" s="110">
        <f t="shared" si="2"/>
        <v>0</v>
      </c>
      <c r="O29" s="147">
        <v>0</v>
      </c>
      <c r="P29" s="147">
        <v>0</v>
      </c>
      <c r="Q29" s="432">
        <f t="shared" si="3"/>
        <v>0</v>
      </c>
      <c r="R29" s="911"/>
    </row>
    <row r="30" spans="1:18" s="11" customFormat="1">
      <c r="A30" s="430"/>
      <c r="B30" s="140" t="s">
        <v>233</v>
      </c>
      <c r="C30" s="141">
        <v>0</v>
      </c>
      <c r="D30" s="142"/>
      <c r="E30" s="149">
        <v>0</v>
      </c>
      <c r="F30" s="148">
        <v>0</v>
      </c>
      <c r="G30" s="157">
        <f>(F30*C30)+(E30*C30)</f>
        <v>0</v>
      </c>
      <c r="H30" s="147">
        <v>0</v>
      </c>
      <c r="I30" s="147">
        <v>0</v>
      </c>
      <c r="J30" s="147">
        <v>0</v>
      </c>
      <c r="K30" s="147">
        <v>0</v>
      </c>
      <c r="L30" s="914">
        <f>SUM(G30:K30)</f>
        <v>0</v>
      </c>
      <c r="M30" s="146"/>
      <c r="N30" s="110">
        <f>O30+P30</f>
        <v>0</v>
      </c>
      <c r="O30" s="147">
        <v>0</v>
      </c>
      <c r="P30" s="147">
        <v>0</v>
      </c>
      <c r="Q30" s="432">
        <f>L30-N30</f>
        <v>0</v>
      </c>
      <c r="R30" s="911"/>
    </row>
    <row r="31" spans="1:18" s="11" customFormat="1">
      <c r="A31" s="430" t="s">
        <v>234</v>
      </c>
      <c r="B31" s="287" t="s">
        <v>235</v>
      </c>
      <c r="C31" s="141">
        <v>0</v>
      </c>
      <c r="D31" s="142"/>
      <c r="E31" s="149">
        <v>0</v>
      </c>
      <c r="F31" s="148">
        <v>0</v>
      </c>
      <c r="G31" s="157">
        <f t="shared" si="0"/>
        <v>0</v>
      </c>
      <c r="H31" s="147">
        <v>0</v>
      </c>
      <c r="I31" s="147">
        <v>0</v>
      </c>
      <c r="J31" s="147">
        <v>0</v>
      </c>
      <c r="K31" s="147">
        <v>0</v>
      </c>
      <c r="L31" s="914">
        <f>SUM(G31:K31)</f>
        <v>0</v>
      </c>
      <c r="M31" s="146"/>
      <c r="N31" s="110">
        <f t="shared" si="2"/>
        <v>0</v>
      </c>
      <c r="O31" s="147">
        <v>0</v>
      </c>
      <c r="P31" s="147">
        <v>0</v>
      </c>
      <c r="Q31" s="432">
        <f t="shared" si="3"/>
        <v>0</v>
      </c>
      <c r="R31" s="911"/>
    </row>
    <row r="32" spans="1:18" s="11" customFormat="1">
      <c r="A32" s="430" t="s">
        <v>236</v>
      </c>
      <c r="B32" s="46" t="s">
        <v>237</v>
      </c>
      <c r="C32" s="282"/>
      <c r="D32" s="283"/>
      <c r="E32" s="284"/>
      <c r="F32" s="285"/>
      <c r="G32" s="157"/>
      <c r="H32" s="157"/>
      <c r="I32" s="157"/>
      <c r="J32" s="157"/>
      <c r="K32" s="157"/>
      <c r="L32" s="918"/>
      <c r="M32" s="286"/>
      <c r="N32" s="157"/>
      <c r="O32" s="157"/>
      <c r="P32" s="157"/>
      <c r="Q32" s="433"/>
      <c r="R32" s="911"/>
    </row>
    <row r="33" spans="1:18" s="11" customFormat="1">
      <c r="A33" s="430" t="s">
        <v>238</v>
      </c>
      <c r="B33" s="50" t="s">
        <v>239</v>
      </c>
      <c r="C33" s="282"/>
      <c r="D33" s="283"/>
      <c r="E33" s="284"/>
      <c r="F33" s="285"/>
      <c r="G33" s="157"/>
      <c r="H33" s="157"/>
      <c r="I33" s="157"/>
      <c r="J33" s="157"/>
      <c r="K33" s="157"/>
      <c r="L33" s="918"/>
      <c r="M33" s="286"/>
      <c r="N33" s="157"/>
      <c r="O33" s="157"/>
      <c r="P33" s="157"/>
      <c r="Q33" s="433"/>
      <c r="R33" s="911"/>
    </row>
    <row r="34" spans="1:18" s="11" customFormat="1">
      <c r="A34" s="430"/>
      <c r="B34" s="140" t="s">
        <v>240</v>
      </c>
      <c r="C34" s="141">
        <v>0</v>
      </c>
      <c r="D34" s="142"/>
      <c r="E34" s="149">
        <v>0</v>
      </c>
      <c r="F34" s="148">
        <v>0</v>
      </c>
      <c r="G34" s="157">
        <f t="shared" si="0"/>
        <v>0</v>
      </c>
      <c r="H34" s="147">
        <v>0</v>
      </c>
      <c r="I34" s="147">
        <v>0</v>
      </c>
      <c r="J34" s="147">
        <v>0</v>
      </c>
      <c r="K34" s="147">
        <v>0</v>
      </c>
      <c r="L34" s="914">
        <f t="shared" ref="L34:L40" si="4">SUM(G34:K34)</f>
        <v>0</v>
      </c>
      <c r="M34" s="146"/>
      <c r="N34" s="110">
        <f t="shared" ref="N34:N40" si="5">O34+P34</f>
        <v>0</v>
      </c>
      <c r="O34" s="147">
        <v>0</v>
      </c>
      <c r="P34" s="147">
        <v>0</v>
      </c>
      <c r="Q34" s="432">
        <f t="shared" ref="Q34:Q40" si="6">L34-N34</f>
        <v>0</v>
      </c>
      <c r="R34" s="911"/>
    </row>
    <row r="35" spans="1:18" s="11" customFormat="1">
      <c r="A35" s="430"/>
      <c r="B35" s="140" t="s">
        <v>241</v>
      </c>
      <c r="C35" s="141">
        <v>0</v>
      </c>
      <c r="D35" s="142"/>
      <c r="E35" s="149">
        <v>0</v>
      </c>
      <c r="F35" s="148">
        <v>0</v>
      </c>
      <c r="G35" s="157">
        <f t="shared" si="0"/>
        <v>0</v>
      </c>
      <c r="H35" s="147">
        <v>0</v>
      </c>
      <c r="I35" s="147">
        <v>0</v>
      </c>
      <c r="J35" s="147">
        <v>0</v>
      </c>
      <c r="K35" s="147">
        <v>0</v>
      </c>
      <c r="L35" s="914">
        <f t="shared" si="4"/>
        <v>0</v>
      </c>
      <c r="M35" s="146"/>
      <c r="N35" s="110">
        <f t="shared" si="5"/>
        <v>0</v>
      </c>
      <c r="O35" s="147">
        <v>0</v>
      </c>
      <c r="P35" s="147">
        <v>0</v>
      </c>
      <c r="Q35" s="432">
        <f t="shared" si="6"/>
        <v>0</v>
      </c>
      <c r="R35" s="911"/>
    </row>
    <row r="36" spans="1:18" s="11" customFormat="1">
      <c r="A36" s="430"/>
      <c r="B36" s="140" t="s">
        <v>242</v>
      </c>
      <c r="C36" s="141">
        <v>0</v>
      </c>
      <c r="D36" s="142"/>
      <c r="E36" s="149">
        <v>0</v>
      </c>
      <c r="F36" s="148">
        <v>0</v>
      </c>
      <c r="G36" s="157">
        <f t="shared" si="0"/>
        <v>0</v>
      </c>
      <c r="H36" s="147">
        <v>0</v>
      </c>
      <c r="I36" s="147">
        <v>0</v>
      </c>
      <c r="J36" s="147">
        <v>0</v>
      </c>
      <c r="K36" s="147">
        <v>0</v>
      </c>
      <c r="L36" s="914">
        <f t="shared" si="4"/>
        <v>0</v>
      </c>
      <c r="M36" s="146"/>
      <c r="N36" s="110">
        <f t="shared" si="5"/>
        <v>0</v>
      </c>
      <c r="O36" s="147">
        <v>0</v>
      </c>
      <c r="P36" s="147">
        <v>0</v>
      </c>
      <c r="Q36" s="432">
        <f t="shared" si="6"/>
        <v>0</v>
      </c>
      <c r="R36" s="911"/>
    </row>
    <row r="37" spans="1:18" s="11" customFormat="1">
      <c r="A37" s="430"/>
      <c r="B37" s="140" t="s">
        <v>243</v>
      </c>
      <c r="C37" s="141">
        <v>0</v>
      </c>
      <c r="D37" s="142"/>
      <c r="E37" s="149">
        <v>0</v>
      </c>
      <c r="F37" s="148">
        <v>0</v>
      </c>
      <c r="G37" s="157">
        <f t="shared" si="0"/>
        <v>0</v>
      </c>
      <c r="H37" s="147">
        <v>0</v>
      </c>
      <c r="I37" s="147">
        <v>0</v>
      </c>
      <c r="J37" s="147">
        <v>0</v>
      </c>
      <c r="K37" s="147">
        <v>0</v>
      </c>
      <c r="L37" s="914">
        <f t="shared" si="4"/>
        <v>0</v>
      </c>
      <c r="M37" s="146"/>
      <c r="N37" s="110">
        <f t="shared" si="5"/>
        <v>0</v>
      </c>
      <c r="O37" s="147">
        <v>0</v>
      </c>
      <c r="P37" s="147">
        <v>0</v>
      </c>
      <c r="Q37" s="432">
        <f t="shared" si="6"/>
        <v>0</v>
      </c>
      <c r="R37" s="911"/>
    </row>
    <row r="38" spans="1:18" s="11" customFormat="1">
      <c r="A38" s="430"/>
      <c r="B38" s="140" t="s">
        <v>244</v>
      </c>
      <c r="C38" s="141">
        <v>0</v>
      </c>
      <c r="D38" s="142"/>
      <c r="E38" s="149">
        <v>0</v>
      </c>
      <c r="F38" s="148">
        <v>0</v>
      </c>
      <c r="G38" s="157">
        <f t="shared" si="0"/>
        <v>0</v>
      </c>
      <c r="H38" s="147">
        <v>0</v>
      </c>
      <c r="I38" s="147">
        <v>0</v>
      </c>
      <c r="J38" s="147">
        <v>0</v>
      </c>
      <c r="K38" s="147">
        <v>0</v>
      </c>
      <c r="L38" s="914">
        <f t="shared" si="4"/>
        <v>0</v>
      </c>
      <c r="M38" s="146"/>
      <c r="N38" s="110">
        <f t="shared" si="5"/>
        <v>0</v>
      </c>
      <c r="O38" s="147">
        <v>0</v>
      </c>
      <c r="P38" s="147">
        <v>0</v>
      </c>
      <c r="Q38" s="432">
        <f t="shared" si="6"/>
        <v>0</v>
      </c>
      <c r="R38" s="911"/>
    </row>
    <row r="39" spans="1:18" s="11" customFormat="1">
      <c r="A39" s="430"/>
      <c r="B39" s="280" t="s">
        <v>245</v>
      </c>
      <c r="C39" s="141">
        <v>0</v>
      </c>
      <c r="D39" s="142"/>
      <c r="E39" s="149">
        <v>0</v>
      </c>
      <c r="F39" s="148">
        <v>0</v>
      </c>
      <c r="G39" s="157">
        <f t="shared" si="0"/>
        <v>0</v>
      </c>
      <c r="H39" s="147">
        <v>0</v>
      </c>
      <c r="I39" s="147">
        <v>0</v>
      </c>
      <c r="J39" s="147">
        <v>0</v>
      </c>
      <c r="K39" s="147">
        <v>0</v>
      </c>
      <c r="L39" s="914">
        <f t="shared" si="4"/>
        <v>0</v>
      </c>
      <c r="M39" s="146"/>
      <c r="N39" s="110">
        <f t="shared" si="5"/>
        <v>0</v>
      </c>
      <c r="O39" s="147">
        <v>0</v>
      </c>
      <c r="P39" s="147">
        <v>0</v>
      </c>
      <c r="Q39" s="432">
        <f t="shared" si="6"/>
        <v>0</v>
      </c>
      <c r="R39" s="911"/>
    </row>
    <row r="40" spans="1:18" s="11" customFormat="1" ht="25.5">
      <c r="A40" s="430" t="s">
        <v>246</v>
      </c>
      <c r="B40" s="281" t="s">
        <v>247</v>
      </c>
      <c r="C40" s="924">
        <v>0</v>
      </c>
      <c r="D40" s="925"/>
      <c r="E40" s="926">
        <v>0</v>
      </c>
      <c r="F40" s="148">
        <v>0</v>
      </c>
      <c r="G40" s="157">
        <f t="shared" si="0"/>
        <v>0</v>
      </c>
      <c r="H40" s="147">
        <v>0</v>
      </c>
      <c r="I40" s="147">
        <v>0</v>
      </c>
      <c r="J40" s="147">
        <v>0</v>
      </c>
      <c r="K40" s="147">
        <v>0</v>
      </c>
      <c r="L40" s="914">
        <f t="shared" si="4"/>
        <v>0</v>
      </c>
      <c r="M40" s="146"/>
      <c r="N40" s="110">
        <f t="shared" si="5"/>
        <v>0</v>
      </c>
      <c r="O40" s="147">
        <v>0</v>
      </c>
      <c r="P40" s="147">
        <v>0</v>
      </c>
      <c r="Q40" s="432">
        <f t="shared" si="6"/>
        <v>0</v>
      </c>
      <c r="R40" s="911"/>
    </row>
    <row r="41" spans="1:18" s="11" customFormat="1" ht="25.5">
      <c r="A41" s="430" t="s">
        <v>248</v>
      </c>
      <c r="B41" s="281" t="s">
        <v>249</v>
      </c>
      <c r="C41" s="921"/>
      <c r="D41" s="922"/>
      <c r="E41" s="923"/>
      <c r="F41" s="285"/>
      <c r="G41" s="157"/>
      <c r="H41" s="157"/>
      <c r="I41" s="157"/>
      <c r="J41" s="157"/>
      <c r="K41" s="157"/>
      <c r="L41" s="918"/>
      <c r="M41" s="286"/>
      <c r="N41" s="157"/>
      <c r="O41" s="157"/>
      <c r="P41" s="157"/>
      <c r="Q41" s="433"/>
      <c r="R41" s="911"/>
    </row>
    <row r="42" spans="1:18" s="11" customFormat="1">
      <c r="A42" s="430"/>
      <c r="B42" s="140" t="s">
        <v>250</v>
      </c>
      <c r="C42" s="924">
        <v>0</v>
      </c>
      <c r="D42" s="925"/>
      <c r="E42" s="926">
        <v>0</v>
      </c>
      <c r="F42" s="148">
        <v>0</v>
      </c>
      <c r="G42" s="157">
        <f t="shared" si="0"/>
        <v>0</v>
      </c>
      <c r="H42" s="147">
        <v>0</v>
      </c>
      <c r="I42" s="147">
        <v>0</v>
      </c>
      <c r="J42" s="147">
        <v>0</v>
      </c>
      <c r="K42" s="147">
        <v>0</v>
      </c>
      <c r="L42" s="914">
        <f t="shared" ref="L42:L52" si="7">SUM(G42:K42)</f>
        <v>0</v>
      </c>
      <c r="M42" s="146"/>
      <c r="N42" s="110">
        <f t="shared" ref="N42:N52" si="8">O42+P42</f>
        <v>0</v>
      </c>
      <c r="O42" s="147">
        <v>0</v>
      </c>
      <c r="P42" s="147">
        <v>0</v>
      </c>
      <c r="Q42" s="432">
        <f t="shared" ref="Q42:Q52" si="9">L42-N42</f>
        <v>0</v>
      </c>
      <c r="R42" s="911"/>
    </row>
    <row r="43" spans="1:18" s="11" customFormat="1">
      <c r="A43" s="430"/>
      <c r="B43" s="140" t="s">
        <v>251</v>
      </c>
      <c r="C43" s="924">
        <v>0</v>
      </c>
      <c r="D43" s="925"/>
      <c r="E43" s="926">
        <v>0</v>
      </c>
      <c r="F43" s="148">
        <v>0</v>
      </c>
      <c r="G43" s="157">
        <f t="shared" si="0"/>
        <v>0</v>
      </c>
      <c r="H43" s="147">
        <v>0</v>
      </c>
      <c r="I43" s="147">
        <v>0</v>
      </c>
      <c r="J43" s="147">
        <v>0</v>
      </c>
      <c r="K43" s="147">
        <v>0</v>
      </c>
      <c r="L43" s="914">
        <f t="shared" si="7"/>
        <v>0</v>
      </c>
      <c r="M43" s="146"/>
      <c r="N43" s="110">
        <f t="shared" si="8"/>
        <v>0</v>
      </c>
      <c r="O43" s="147">
        <v>0</v>
      </c>
      <c r="P43" s="147">
        <v>0</v>
      </c>
      <c r="Q43" s="432">
        <f t="shared" si="9"/>
        <v>0</v>
      </c>
      <c r="R43" s="911"/>
    </row>
    <row r="44" spans="1:18" s="11" customFormat="1">
      <c r="A44" s="430"/>
      <c r="B44" s="140" t="s">
        <v>252</v>
      </c>
      <c r="C44" s="924">
        <v>0</v>
      </c>
      <c r="D44" s="925"/>
      <c r="E44" s="926">
        <v>0</v>
      </c>
      <c r="F44" s="148">
        <v>0</v>
      </c>
      <c r="G44" s="157">
        <f t="shared" si="0"/>
        <v>0</v>
      </c>
      <c r="H44" s="147">
        <v>0</v>
      </c>
      <c r="I44" s="147">
        <v>0</v>
      </c>
      <c r="J44" s="147">
        <v>0</v>
      </c>
      <c r="K44" s="147">
        <v>0</v>
      </c>
      <c r="L44" s="914">
        <f t="shared" si="7"/>
        <v>0</v>
      </c>
      <c r="M44" s="146"/>
      <c r="N44" s="110">
        <f t="shared" si="8"/>
        <v>0</v>
      </c>
      <c r="O44" s="147">
        <v>0</v>
      </c>
      <c r="P44" s="147">
        <v>0</v>
      </c>
      <c r="Q44" s="432">
        <f t="shared" si="9"/>
        <v>0</v>
      </c>
      <c r="R44" s="911"/>
    </row>
    <row r="45" spans="1:18" s="11" customFormat="1">
      <c r="A45" s="430"/>
      <c r="B45" s="140" t="s">
        <v>253</v>
      </c>
      <c r="C45" s="924">
        <v>0</v>
      </c>
      <c r="D45" s="925"/>
      <c r="E45" s="926">
        <v>0</v>
      </c>
      <c r="F45" s="148">
        <v>0</v>
      </c>
      <c r="G45" s="157">
        <f t="shared" si="0"/>
        <v>0</v>
      </c>
      <c r="H45" s="147">
        <v>0</v>
      </c>
      <c r="I45" s="147">
        <v>0</v>
      </c>
      <c r="J45" s="147">
        <v>0</v>
      </c>
      <c r="K45" s="147">
        <v>0</v>
      </c>
      <c r="L45" s="914">
        <f t="shared" si="7"/>
        <v>0</v>
      </c>
      <c r="M45" s="146"/>
      <c r="N45" s="110">
        <f t="shared" si="8"/>
        <v>0</v>
      </c>
      <c r="O45" s="147">
        <v>0</v>
      </c>
      <c r="P45" s="147">
        <v>0</v>
      </c>
      <c r="Q45" s="432">
        <f t="shared" si="9"/>
        <v>0</v>
      </c>
      <c r="R45" s="911"/>
    </row>
    <row r="46" spans="1:18" s="11" customFormat="1">
      <c r="A46" s="430" t="s">
        <v>254</v>
      </c>
      <c r="B46" s="288" t="s">
        <v>255</v>
      </c>
      <c r="C46" s="921"/>
      <c r="D46" s="922"/>
      <c r="E46" s="923"/>
      <c r="F46" s="285"/>
      <c r="G46" s="157"/>
      <c r="H46" s="157"/>
      <c r="I46" s="157"/>
      <c r="J46" s="157"/>
      <c r="K46" s="157"/>
      <c r="L46" s="918"/>
      <c r="M46" s="286"/>
      <c r="N46" s="157"/>
      <c r="O46" s="157"/>
      <c r="P46" s="157"/>
      <c r="Q46" s="433"/>
      <c r="R46" s="911"/>
    </row>
    <row r="47" spans="1:18" s="11" customFormat="1">
      <c r="A47" s="430"/>
      <c r="B47" s="151" t="s">
        <v>256</v>
      </c>
      <c r="C47" s="924">
        <v>0</v>
      </c>
      <c r="D47" s="925"/>
      <c r="E47" s="926">
        <v>0</v>
      </c>
      <c r="F47" s="148">
        <v>0</v>
      </c>
      <c r="G47" s="157">
        <f t="shared" si="0"/>
        <v>0</v>
      </c>
      <c r="H47" s="147">
        <v>0</v>
      </c>
      <c r="I47" s="147">
        <v>0</v>
      </c>
      <c r="J47" s="147">
        <v>0</v>
      </c>
      <c r="K47" s="147">
        <v>0</v>
      </c>
      <c r="L47" s="914">
        <f t="shared" si="7"/>
        <v>0</v>
      </c>
      <c r="M47" s="146"/>
      <c r="N47" s="110">
        <f t="shared" si="8"/>
        <v>0</v>
      </c>
      <c r="O47" s="147">
        <v>0</v>
      </c>
      <c r="P47" s="147">
        <v>0</v>
      </c>
      <c r="Q47" s="432">
        <f t="shared" si="9"/>
        <v>0</v>
      </c>
      <c r="R47" s="911"/>
    </row>
    <row r="48" spans="1:18" s="11" customFormat="1">
      <c r="A48" s="430"/>
      <c r="B48" s="151" t="s">
        <v>257</v>
      </c>
      <c r="C48" s="924">
        <v>0</v>
      </c>
      <c r="D48" s="925"/>
      <c r="E48" s="926">
        <v>0</v>
      </c>
      <c r="F48" s="148">
        <v>0</v>
      </c>
      <c r="G48" s="157">
        <f t="shared" si="0"/>
        <v>0</v>
      </c>
      <c r="H48" s="147">
        <v>0</v>
      </c>
      <c r="I48" s="147">
        <v>0</v>
      </c>
      <c r="J48" s="147">
        <v>0</v>
      </c>
      <c r="K48" s="147">
        <v>0</v>
      </c>
      <c r="L48" s="914">
        <f t="shared" si="7"/>
        <v>0</v>
      </c>
      <c r="M48" s="146"/>
      <c r="N48" s="110">
        <f t="shared" si="8"/>
        <v>0</v>
      </c>
      <c r="O48" s="147">
        <v>0</v>
      </c>
      <c r="P48" s="147">
        <v>0</v>
      </c>
      <c r="Q48" s="432">
        <f t="shared" si="9"/>
        <v>0</v>
      </c>
      <c r="R48" s="911"/>
    </row>
    <row r="49" spans="1:18" s="11" customFormat="1">
      <c r="A49" s="434"/>
      <c r="B49" s="151" t="s">
        <v>258</v>
      </c>
      <c r="C49" s="924">
        <v>0</v>
      </c>
      <c r="D49" s="925"/>
      <c r="E49" s="926">
        <v>0</v>
      </c>
      <c r="F49" s="148">
        <v>0</v>
      </c>
      <c r="G49" s="157">
        <f t="shared" si="0"/>
        <v>0</v>
      </c>
      <c r="H49" s="147">
        <v>0</v>
      </c>
      <c r="I49" s="147">
        <v>0</v>
      </c>
      <c r="J49" s="147">
        <v>0</v>
      </c>
      <c r="K49" s="147">
        <v>0</v>
      </c>
      <c r="L49" s="914">
        <f t="shared" si="7"/>
        <v>0</v>
      </c>
      <c r="M49" s="146"/>
      <c r="N49" s="110">
        <f t="shared" si="8"/>
        <v>0</v>
      </c>
      <c r="O49" s="147">
        <v>0</v>
      </c>
      <c r="P49" s="147">
        <v>0</v>
      </c>
      <c r="Q49" s="432">
        <f t="shared" si="9"/>
        <v>0</v>
      </c>
      <c r="R49" s="911"/>
    </row>
    <row r="50" spans="1:18" s="11" customFormat="1">
      <c r="A50" s="434"/>
      <c r="B50" s="151" t="s">
        <v>259</v>
      </c>
      <c r="C50" s="924">
        <v>0</v>
      </c>
      <c r="D50" s="925"/>
      <c r="E50" s="926">
        <v>0</v>
      </c>
      <c r="F50" s="148">
        <v>0</v>
      </c>
      <c r="G50" s="157">
        <f t="shared" si="0"/>
        <v>0</v>
      </c>
      <c r="H50" s="147">
        <v>0</v>
      </c>
      <c r="I50" s="147">
        <v>0</v>
      </c>
      <c r="J50" s="147">
        <v>0</v>
      </c>
      <c r="K50" s="147">
        <v>0</v>
      </c>
      <c r="L50" s="914">
        <f t="shared" si="7"/>
        <v>0</v>
      </c>
      <c r="M50" s="146"/>
      <c r="N50" s="110">
        <f t="shared" si="8"/>
        <v>0</v>
      </c>
      <c r="O50" s="147">
        <v>0</v>
      </c>
      <c r="P50" s="147">
        <v>0</v>
      </c>
      <c r="Q50" s="432">
        <f t="shared" si="9"/>
        <v>0</v>
      </c>
      <c r="R50" s="911"/>
    </row>
    <row r="51" spans="1:18" s="11" customFormat="1">
      <c r="A51" s="434"/>
      <c r="B51" s="151" t="s">
        <v>260</v>
      </c>
      <c r="C51" s="924">
        <v>0</v>
      </c>
      <c r="D51" s="925"/>
      <c r="E51" s="926">
        <v>0</v>
      </c>
      <c r="F51" s="148">
        <v>0</v>
      </c>
      <c r="G51" s="157">
        <f t="shared" si="0"/>
        <v>0</v>
      </c>
      <c r="H51" s="147">
        <v>0</v>
      </c>
      <c r="I51" s="147">
        <v>0</v>
      </c>
      <c r="J51" s="147">
        <v>0</v>
      </c>
      <c r="K51" s="147">
        <v>0</v>
      </c>
      <c r="L51" s="914">
        <f t="shared" si="7"/>
        <v>0</v>
      </c>
      <c r="M51" s="146"/>
      <c r="N51" s="110">
        <f t="shared" si="8"/>
        <v>0</v>
      </c>
      <c r="O51" s="147">
        <v>0</v>
      </c>
      <c r="P51" s="147">
        <v>0</v>
      </c>
      <c r="Q51" s="432">
        <f t="shared" si="9"/>
        <v>0</v>
      </c>
      <c r="R51" s="911"/>
    </row>
    <row r="52" spans="1:18">
      <c r="A52" s="434" t="s">
        <v>261</v>
      </c>
      <c r="B52" s="288" t="s">
        <v>262</v>
      </c>
      <c r="C52" s="915">
        <v>0</v>
      </c>
      <c r="D52" s="916"/>
      <c r="E52" s="917">
        <v>0</v>
      </c>
      <c r="F52" s="148">
        <v>0</v>
      </c>
      <c r="G52" s="157">
        <f t="shared" si="0"/>
        <v>0</v>
      </c>
      <c r="H52" s="147">
        <v>0</v>
      </c>
      <c r="I52" s="147">
        <v>0</v>
      </c>
      <c r="J52" s="147">
        <v>0</v>
      </c>
      <c r="K52" s="147">
        <v>0</v>
      </c>
      <c r="L52" s="914">
        <f t="shared" si="7"/>
        <v>0</v>
      </c>
      <c r="M52" s="146"/>
      <c r="N52" s="110">
        <f t="shared" si="8"/>
        <v>0</v>
      </c>
      <c r="O52" s="147">
        <v>0</v>
      </c>
      <c r="P52" s="147">
        <v>0</v>
      </c>
      <c r="Q52" s="432">
        <f t="shared" si="9"/>
        <v>0</v>
      </c>
      <c r="R52" s="624"/>
    </row>
    <row r="53" spans="1:18" s="11" customFormat="1" ht="13.5" thickBot="1">
      <c r="A53" s="434" t="s">
        <v>263</v>
      </c>
      <c r="B53" s="288" t="s">
        <v>264</v>
      </c>
      <c r="C53" s="915">
        <v>0</v>
      </c>
      <c r="D53" s="916"/>
      <c r="E53" s="917">
        <v>0</v>
      </c>
      <c r="F53" s="148">
        <v>0</v>
      </c>
      <c r="G53" s="157">
        <f t="shared" ref="G53" si="10">(F53*C53)+(E53*C53)</f>
        <v>0</v>
      </c>
      <c r="H53" s="147">
        <v>0</v>
      </c>
      <c r="I53" s="147">
        <v>0</v>
      </c>
      <c r="J53" s="147">
        <v>0</v>
      </c>
      <c r="K53" s="147">
        <v>0</v>
      </c>
      <c r="L53" s="914">
        <f t="shared" ref="L53" si="11">SUM(G53:K53)</f>
        <v>0</v>
      </c>
      <c r="M53" s="146"/>
      <c r="N53" s="110">
        <f t="shared" ref="N53" si="12">O53+P53</f>
        <v>0</v>
      </c>
      <c r="O53" s="147">
        <v>0</v>
      </c>
      <c r="P53" s="147">
        <v>0</v>
      </c>
      <c r="Q53" s="432">
        <f t="shared" ref="Q53" si="13">L53-N53</f>
        <v>0</v>
      </c>
      <c r="R53" s="911"/>
    </row>
    <row r="54" spans="1:18" ht="13.5" thickBot="1">
      <c r="A54" s="436"/>
      <c r="B54" s="437" t="s">
        <v>265</v>
      </c>
      <c r="C54" s="927"/>
      <c r="D54" s="928"/>
      <c r="E54" s="929"/>
      <c r="F54" s="929"/>
      <c r="G54" s="438">
        <f t="shared" ref="G54:L54" si="14">SUM(G12:G53)</f>
        <v>0</v>
      </c>
      <c r="H54" s="439">
        <f t="shared" si="14"/>
        <v>0</v>
      </c>
      <c r="I54" s="439">
        <f t="shared" si="14"/>
        <v>0</v>
      </c>
      <c r="J54" s="439">
        <f t="shared" si="14"/>
        <v>0</v>
      </c>
      <c r="K54" s="439">
        <f t="shared" si="14"/>
        <v>0</v>
      </c>
      <c r="L54" s="439">
        <f t="shared" si="14"/>
        <v>0</v>
      </c>
      <c r="M54" s="930"/>
      <c r="N54" s="439">
        <f>SUM(N12:N53)</f>
        <v>0</v>
      </c>
      <c r="O54" s="439">
        <f>SUM(O12:O53)</f>
        <v>0</v>
      </c>
      <c r="P54" s="439">
        <f>SUM(P12:P53)</f>
        <v>0</v>
      </c>
      <c r="Q54" s="440">
        <f>SUM(Q12:Q53)</f>
        <v>0</v>
      </c>
      <c r="R54" s="624"/>
    </row>
    <row r="55" spans="1:18" ht="21" customHeight="1">
      <c r="A55" s="931" t="s">
        <v>195</v>
      </c>
      <c r="B55" s="435" t="s">
        <v>266</v>
      </c>
      <c r="C55" s="19"/>
      <c r="D55" s="19"/>
      <c r="E55" s="19"/>
      <c r="F55" s="19"/>
      <c r="G55" s="19"/>
      <c r="H55" s="19"/>
      <c r="I55" s="19"/>
      <c r="J55" s="19"/>
      <c r="K55" s="19"/>
      <c r="L55" s="19"/>
      <c r="M55" s="19"/>
      <c r="N55" s="19"/>
      <c r="O55" s="19"/>
      <c r="P55" s="19"/>
      <c r="Q55" s="322"/>
    </row>
    <row r="56" spans="1:18" ht="13.5" thickBot="1">
      <c r="A56" s="335"/>
      <c r="B56" s="336"/>
      <c r="C56" s="336"/>
      <c r="D56" s="336"/>
      <c r="E56" s="336"/>
      <c r="F56" s="336"/>
      <c r="G56" s="336"/>
      <c r="H56" s="336"/>
      <c r="I56" s="336"/>
      <c r="J56" s="336"/>
      <c r="K56" s="336"/>
      <c r="L56" s="336"/>
      <c r="M56" s="336"/>
      <c r="N56" s="336"/>
      <c r="O56" s="336"/>
      <c r="P56" s="336"/>
      <c r="Q56" s="323"/>
    </row>
    <row r="57" spans="1:18" ht="13.5" thickTop="1"/>
    <row r="59" spans="1:18">
      <c r="B59" s="95"/>
    </row>
  </sheetData>
  <sheetProtection algorithmName="SHA-512" hashValue="hD1UQuzLhCE7aE8jwvv3e9cznJo8ei7bV4/JxTXylRiqxGyHXDnGhEtPYYjWl0G7zejwSgaTALnAqEjFh4AF7w==" saltValue="ekWYw7CDkFZSkK1M2YydQg==" spinCount="100000" sheet="1" objects="1" scenarios="1"/>
  <customSheetViews>
    <customSheetView guid="{B166EF7C-5BCB-4BCF-A454-CAF17A511715}" scale="75" showPageBreaks="1" fitToPage="1" printArea="1" showRuler="0" topLeftCell="A49">
      <selection activeCell="A80" sqref="A80"/>
      <pageMargins left="0" right="0" top="0" bottom="0" header="0" footer="0"/>
      <pageSetup scale="50" orientation="landscape" horizontalDpi="300" verticalDpi="300" r:id="rId1"/>
      <headerFooter alignWithMargins="0">
        <oddFooter>&amp;L&amp;"Book Antiqua,Regular"FPC REVISED: MARCH 22, 2006&amp;R&amp;"Book Antiqua,Regular"P&amp;8AGE&amp;10 &amp;P &amp;8OF &amp;10&amp;N</oddFooter>
      </headerFooter>
    </customSheetView>
  </customSheetViews>
  <mergeCells count="21">
    <mergeCell ref="L8:L9"/>
    <mergeCell ref="O4:Q4"/>
    <mergeCell ref="C7:L7"/>
    <mergeCell ref="B6:Q6"/>
    <mergeCell ref="C5:E5"/>
    <mergeCell ref="A8:A9"/>
    <mergeCell ref="C8:D8"/>
    <mergeCell ref="A3:Q3"/>
    <mergeCell ref="M8:M9"/>
    <mergeCell ref="M2:Q2"/>
    <mergeCell ref="H8:H9"/>
    <mergeCell ref="M7:Q7"/>
    <mergeCell ref="M4:N4"/>
    <mergeCell ref="O5:Q5"/>
    <mergeCell ref="A2:L2"/>
    <mergeCell ref="B8:B9"/>
    <mergeCell ref="C4:F4"/>
    <mergeCell ref="G4:L5"/>
    <mergeCell ref="N8:Q8"/>
    <mergeCell ref="G8:G9"/>
    <mergeCell ref="M5:N5"/>
  </mergeCells>
  <phoneticPr fontId="0" type="noConversion"/>
  <pageMargins left="0.95" right="0.7" top="0.75" bottom="0.75" header="0.3" footer="0.3"/>
  <pageSetup scale="48" orientation="landscape" horizontalDpi="300" verticalDpi="300" r:id="rId2"/>
  <headerFooter alignWithMargins="0">
    <oddFooter>&amp;L&amp;"Book Antiqua,Regular"PDC Revised: July 2017&amp;R&amp;"Book Antiqua,Regular"P&amp;8AGE&amp;10 &amp;P &amp;8OF &amp;10&amp;N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30"/>
  <sheetViews>
    <sheetView workbookViewId="0">
      <selection activeCell="H45" sqref="H43:H45"/>
    </sheetView>
  </sheetViews>
  <sheetFormatPr defaultRowHeight="12.75"/>
  <cols>
    <col min="3" max="3" width="19.42578125" customWidth="1"/>
    <col min="4" max="4" width="13.85546875" customWidth="1"/>
    <col min="5" max="5" width="13.7109375" customWidth="1"/>
    <col min="6" max="7" width="14.140625" customWidth="1"/>
    <col min="8" max="8" width="14.7109375" customWidth="1"/>
    <col min="9" max="9" width="15.7109375" customWidth="1"/>
    <col min="10" max="10" width="15" customWidth="1"/>
    <col min="11" max="11" width="15.7109375" customWidth="1"/>
  </cols>
  <sheetData>
    <row r="2" spans="1:11" ht="16.5">
      <c r="A2" s="827" t="s">
        <v>61</v>
      </c>
      <c r="B2" s="828"/>
      <c r="C2" s="828"/>
      <c r="D2" s="828"/>
      <c r="E2" s="829" t="s">
        <v>197</v>
      </c>
      <c r="F2" s="828"/>
      <c r="G2" s="828"/>
      <c r="H2" s="828"/>
      <c r="I2" s="828"/>
      <c r="J2" s="828"/>
      <c r="K2" s="828"/>
    </row>
    <row r="3" spans="1:11" ht="18.75">
      <c r="A3" s="830" t="s">
        <v>267</v>
      </c>
      <c r="B3" s="771"/>
      <c r="C3" s="771"/>
      <c r="D3" s="771"/>
      <c r="E3" s="771"/>
      <c r="F3" s="771"/>
      <c r="G3" s="771"/>
      <c r="H3" s="771"/>
      <c r="I3" s="771"/>
      <c r="J3" s="771"/>
      <c r="K3" s="771"/>
    </row>
    <row r="4" spans="1:11" ht="13.5">
      <c r="A4" s="831" t="s">
        <v>268</v>
      </c>
      <c r="B4" s="832"/>
      <c r="C4" s="832"/>
      <c r="D4" s="832"/>
      <c r="E4" s="832"/>
      <c r="F4" s="832"/>
      <c r="G4" s="832"/>
      <c r="H4" s="832"/>
      <c r="I4" s="832"/>
      <c r="J4" s="832"/>
      <c r="K4" s="832"/>
    </row>
    <row r="5" spans="1:11" ht="25.5">
      <c r="A5" s="833" t="s">
        <v>269</v>
      </c>
      <c r="B5" s="767"/>
      <c r="C5" s="715">
        <f>'Sched Value'!C4:I4</f>
        <v>1</v>
      </c>
      <c r="D5" s="716"/>
      <c r="E5" s="716"/>
      <c r="F5" s="667"/>
      <c r="G5" s="600"/>
      <c r="H5" s="13" t="s">
        <v>9</v>
      </c>
      <c r="I5" s="834">
        <f>SUM('Sched Value'!O4:R4)</f>
        <v>44013</v>
      </c>
      <c r="J5" s="835"/>
      <c r="K5" s="835"/>
    </row>
    <row r="6" spans="1:11" ht="13.5">
      <c r="A6" s="833" t="s">
        <v>80</v>
      </c>
      <c r="B6" s="767"/>
      <c r="C6" s="836" t="str">
        <f>'Sched Value'!C5</f>
        <v>Add Project # on SOV</v>
      </c>
      <c r="D6" s="837"/>
      <c r="E6" s="837"/>
      <c r="F6" s="667"/>
      <c r="G6" s="600"/>
      <c r="H6" s="14" t="s">
        <v>4</v>
      </c>
      <c r="I6" s="838" t="str">
        <f>'Sched Value'!O5</f>
        <v>Add Contractor Name on SOV</v>
      </c>
      <c r="J6" s="837"/>
      <c r="K6" s="837"/>
    </row>
    <row r="7" spans="1:11" ht="13.5" thickBot="1">
      <c r="A7" s="767"/>
      <c r="B7" s="767"/>
      <c r="C7" s="767"/>
      <c r="D7" s="767"/>
      <c r="E7" s="767"/>
      <c r="F7" s="767"/>
      <c r="G7" s="767"/>
      <c r="H7" s="767"/>
      <c r="I7" s="767"/>
      <c r="J7" s="767"/>
      <c r="K7" s="767"/>
    </row>
    <row r="8" spans="1:11" ht="27.75" thickTop="1">
      <c r="A8" s="839" t="s">
        <v>69</v>
      </c>
      <c r="B8" s="681"/>
      <c r="C8" s="840"/>
      <c r="D8" s="539" t="s">
        <v>270</v>
      </c>
      <c r="E8" s="539" t="s">
        <v>271</v>
      </c>
      <c r="F8" s="539" t="s">
        <v>272</v>
      </c>
      <c r="G8" s="539" t="s">
        <v>273</v>
      </c>
      <c r="H8" s="540" t="s">
        <v>274</v>
      </c>
      <c r="I8" s="539" t="s">
        <v>275</v>
      </c>
      <c r="J8" s="539" t="s">
        <v>276</v>
      </c>
      <c r="K8" s="541" t="s">
        <v>277</v>
      </c>
    </row>
    <row r="9" spans="1:11">
      <c r="A9" s="817"/>
      <c r="B9" s="716"/>
      <c r="C9" s="818"/>
      <c r="D9" s="542"/>
      <c r="E9" s="542"/>
      <c r="F9" s="542"/>
      <c r="G9" s="542"/>
      <c r="H9" s="542"/>
      <c r="I9" s="543">
        <v>0</v>
      </c>
      <c r="J9" s="544">
        <f>H98*I9</f>
        <v>0</v>
      </c>
      <c r="K9" s="545"/>
    </row>
    <row r="10" spans="1:11">
      <c r="A10" s="817"/>
      <c r="B10" s="716"/>
      <c r="C10" s="818"/>
      <c r="D10" s="546"/>
      <c r="E10" s="546"/>
      <c r="F10" s="546"/>
      <c r="G10" s="546"/>
      <c r="H10" s="546"/>
      <c r="I10" s="547">
        <v>0</v>
      </c>
      <c r="J10" s="544">
        <f t="shared" ref="J10:J25" si="0">H99*I10</f>
        <v>0</v>
      </c>
      <c r="K10" s="548"/>
    </row>
    <row r="11" spans="1:11">
      <c r="A11" s="817"/>
      <c r="B11" s="716"/>
      <c r="C11" s="818"/>
      <c r="D11" s="546"/>
      <c r="E11" s="546"/>
      <c r="F11" s="546"/>
      <c r="G11" s="152"/>
      <c r="H11" s="546"/>
      <c r="I11" s="547">
        <v>0</v>
      </c>
      <c r="J11" s="544">
        <f t="shared" si="0"/>
        <v>0</v>
      </c>
      <c r="K11" s="548"/>
    </row>
    <row r="12" spans="1:11">
      <c r="A12" s="817"/>
      <c r="B12" s="716"/>
      <c r="C12" s="818"/>
      <c r="D12" s="546"/>
      <c r="E12" s="546"/>
      <c r="F12" s="546"/>
      <c r="G12" s="546"/>
      <c r="H12" s="546"/>
      <c r="I12" s="547">
        <v>0</v>
      </c>
      <c r="J12" s="544">
        <f t="shared" si="0"/>
        <v>0</v>
      </c>
      <c r="K12" s="548"/>
    </row>
    <row r="13" spans="1:11">
      <c r="A13" s="817"/>
      <c r="B13" s="716"/>
      <c r="C13" s="818"/>
      <c r="D13" s="546"/>
      <c r="E13" s="546"/>
      <c r="F13" s="546"/>
      <c r="G13" s="546"/>
      <c r="H13" s="546"/>
      <c r="I13" s="547">
        <v>0</v>
      </c>
      <c r="J13" s="544">
        <f t="shared" si="0"/>
        <v>0</v>
      </c>
      <c r="K13" s="548"/>
    </row>
    <row r="14" spans="1:11">
      <c r="A14" s="817"/>
      <c r="B14" s="716"/>
      <c r="C14" s="818"/>
      <c r="D14" s="546"/>
      <c r="E14" s="546"/>
      <c r="F14" s="546"/>
      <c r="G14" s="546"/>
      <c r="H14" s="546"/>
      <c r="I14" s="547">
        <v>0</v>
      </c>
      <c r="J14" s="544">
        <f t="shared" si="0"/>
        <v>0</v>
      </c>
      <c r="K14" s="548"/>
    </row>
    <row r="15" spans="1:11">
      <c r="A15" s="817"/>
      <c r="B15" s="716"/>
      <c r="C15" s="818"/>
      <c r="D15" s="546"/>
      <c r="E15" s="546"/>
      <c r="F15" s="546"/>
      <c r="G15" s="546"/>
      <c r="H15" s="546"/>
      <c r="I15" s="547">
        <v>0</v>
      </c>
      <c r="J15" s="544">
        <f t="shared" si="0"/>
        <v>0</v>
      </c>
      <c r="K15" s="548"/>
    </row>
    <row r="16" spans="1:11">
      <c r="A16" s="817"/>
      <c r="B16" s="716"/>
      <c r="C16" s="818"/>
      <c r="D16" s="546"/>
      <c r="E16" s="546"/>
      <c r="F16" s="546"/>
      <c r="G16" s="546"/>
      <c r="H16" s="546"/>
      <c r="I16" s="547">
        <v>0</v>
      </c>
      <c r="J16" s="544">
        <f t="shared" si="0"/>
        <v>0</v>
      </c>
      <c r="K16" s="548"/>
    </row>
    <row r="17" spans="1:11">
      <c r="A17" s="817"/>
      <c r="B17" s="716"/>
      <c r="C17" s="818"/>
      <c r="D17" s="546"/>
      <c r="E17" s="546"/>
      <c r="F17" s="546"/>
      <c r="G17" s="546"/>
      <c r="H17" s="546"/>
      <c r="I17" s="547">
        <v>0</v>
      </c>
      <c r="J17" s="544">
        <f t="shared" si="0"/>
        <v>0</v>
      </c>
      <c r="K17" s="548"/>
    </row>
    <row r="18" spans="1:11">
      <c r="A18" s="817"/>
      <c r="B18" s="716"/>
      <c r="C18" s="818"/>
      <c r="D18" s="546"/>
      <c r="E18" s="546"/>
      <c r="F18" s="546"/>
      <c r="G18" s="546"/>
      <c r="H18" s="546"/>
      <c r="I18" s="547">
        <v>0</v>
      </c>
      <c r="J18" s="544">
        <f t="shared" si="0"/>
        <v>0</v>
      </c>
      <c r="K18" s="548"/>
    </row>
    <row r="19" spans="1:11">
      <c r="A19" s="817"/>
      <c r="B19" s="716"/>
      <c r="C19" s="818"/>
      <c r="D19" s="546"/>
      <c r="E19" s="546"/>
      <c r="F19" s="546"/>
      <c r="G19" s="546"/>
      <c r="H19" s="546"/>
      <c r="I19" s="547">
        <v>0</v>
      </c>
      <c r="J19" s="544">
        <f t="shared" si="0"/>
        <v>0</v>
      </c>
      <c r="K19" s="548"/>
    </row>
    <row r="20" spans="1:11">
      <c r="A20" s="817"/>
      <c r="B20" s="716"/>
      <c r="C20" s="818"/>
      <c r="D20" s="546"/>
      <c r="E20" s="546"/>
      <c r="F20" s="546"/>
      <c r="G20" s="546"/>
      <c r="H20" s="546"/>
      <c r="I20" s="547">
        <v>0</v>
      </c>
      <c r="J20" s="544">
        <f t="shared" si="0"/>
        <v>0</v>
      </c>
      <c r="K20" s="548"/>
    </row>
    <row r="21" spans="1:11">
      <c r="A21" s="817"/>
      <c r="B21" s="716"/>
      <c r="C21" s="818"/>
      <c r="D21" s="546"/>
      <c r="E21" s="546"/>
      <c r="F21" s="546"/>
      <c r="G21" s="546"/>
      <c r="H21" s="546"/>
      <c r="I21" s="547">
        <v>0</v>
      </c>
      <c r="J21" s="544">
        <f t="shared" si="0"/>
        <v>0</v>
      </c>
      <c r="K21" s="548"/>
    </row>
    <row r="22" spans="1:11">
      <c r="A22" s="817"/>
      <c r="B22" s="716"/>
      <c r="C22" s="818"/>
      <c r="D22" s="546"/>
      <c r="E22" s="546"/>
      <c r="F22" s="546"/>
      <c r="G22" s="546"/>
      <c r="H22" s="546"/>
      <c r="I22" s="547">
        <v>0</v>
      </c>
      <c r="J22" s="544">
        <f t="shared" si="0"/>
        <v>0</v>
      </c>
      <c r="K22" s="548"/>
    </row>
    <row r="23" spans="1:11">
      <c r="A23" s="817"/>
      <c r="B23" s="716"/>
      <c r="C23" s="818"/>
      <c r="D23" s="546"/>
      <c r="E23" s="546"/>
      <c r="F23" s="546"/>
      <c r="G23" s="546"/>
      <c r="H23" s="546"/>
      <c r="I23" s="547">
        <v>0</v>
      </c>
      <c r="J23" s="544">
        <f t="shared" si="0"/>
        <v>0</v>
      </c>
      <c r="K23" s="548"/>
    </row>
    <row r="24" spans="1:11">
      <c r="A24" s="817"/>
      <c r="B24" s="716"/>
      <c r="C24" s="818"/>
      <c r="D24" s="546"/>
      <c r="E24" s="546"/>
      <c r="F24" s="546"/>
      <c r="G24" s="546"/>
      <c r="H24" s="546"/>
      <c r="I24" s="547">
        <v>0</v>
      </c>
      <c r="J24" s="544">
        <f t="shared" si="0"/>
        <v>0</v>
      </c>
      <c r="K24" s="548"/>
    </row>
    <row r="25" spans="1:11">
      <c r="A25" s="819"/>
      <c r="B25" s="820"/>
      <c r="C25" s="821"/>
      <c r="D25" s="549"/>
      <c r="E25" s="549"/>
      <c r="F25" s="549"/>
      <c r="G25" s="549"/>
      <c r="H25" s="549"/>
      <c r="I25" s="550">
        <v>0</v>
      </c>
      <c r="J25" s="544">
        <f t="shared" si="0"/>
        <v>0</v>
      </c>
      <c r="K25" s="551"/>
    </row>
    <row r="26" spans="1:11" ht="13.5">
      <c r="A26" s="822"/>
      <c r="B26" s="823"/>
      <c r="C26" s="824"/>
      <c r="D26" s="552"/>
      <c r="E26" s="552"/>
      <c r="F26" s="552"/>
      <c r="G26" s="552"/>
      <c r="H26" s="552"/>
      <c r="I26" s="553" t="s">
        <v>278</v>
      </c>
      <c r="J26" s="554">
        <f>SUM(J9:J25)</f>
        <v>0</v>
      </c>
      <c r="K26" s="555"/>
    </row>
    <row r="27" spans="1:11">
      <c r="A27" s="825"/>
      <c r="B27" s="825"/>
      <c r="C27" s="825"/>
      <c r="D27" s="825"/>
      <c r="E27" s="825"/>
      <c r="F27" s="825"/>
      <c r="G27" s="825"/>
      <c r="H27" s="825"/>
      <c r="I27" s="825"/>
      <c r="J27" s="825"/>
      <c r="K27" s="825"/>
    </row>
    <row r="28" spans="1:11" ht="27">
      <c r="A28" s="816" t="s">
        <v>279</v>
      </c>
      <c r="B28" s="816"/>
      <c r="C28" s="816"/>
      <c r="D28" s="767"/>
      <c r="E28" s="556" t="s">
        <v>280</v>
      </c>
      <c r="F28" s="557"/>
      <c r="G28" s="557"/>
      <c r="H28" s="816"/>
      <c r="I28" s="556" t="s">
        <v>281</v>
      </c>
      <c r="J28" s="557"/>
      <c r="K28" s="557"/>
    </row>
    <row r="29" spans="1:11" ht="13.5">
      <c r="A29" s="826"/>
      <c r="B29" s="826"/>
      <c r="C29" s="826"/>
      <c r="D29" s="767"/>
      <c r="E29" s="826"/>
      <c r="F29" s="826"/>
      <c r="G29" s="826"/>
      <c r="H29" s="816"/>
      <c r="I29" s="826"/>
      <c r="J29" s="716"/>
      <c r="K29" s="716"/>
    </row>
    <row r="30" spans="1:11" ht="13.5">
      <c r="A30" s="815" t="s">
        <v>282</v>
      </c>
      <c r="B30" s="815"/>
      <c r="C30" s="815"/>
      <c r="D30" s="767"/>
      <c r="E30" s="816" t="s">
        <v>283</v>
      </c>
      <c r="F30" s="767"/>
      <c r="G30" s="767"/>
      <c r="H30" s="816"/>
      <c r="I30" s="816" t="s">
        <v>284</v>
      </c>
      <c r="J30" s="767"/>
      <c r="K30" s="767"/>
    </row>
  </sheetData>
  <sheetProtection algorithmName="SHA-512" hashValue="waVE6y8gE2ouOEN5tgwXza1nU9Hr/c/naF1YE4dQaAl2zVLnVKB7l6iLh5lFnt9Ag1NrV1IcR1jV3envSSSL5Q==" saltValue="i/UPfb9hw6K7wOR7xyXIqQ==" spinCount="100000" sheet="1" objects="1" scenarios="1"/>
  <mergeCells count="41">
    <mergeCell ref="A11:C11"/>
    <mergeCell ref="A2:D2"/>
    <mergeCell ref="E2:K2"/>
    <mergeCell ref="A3:K3"/>
    <mergeCell ref="A4:K4"/>
    <mergeCell ref="A5:B5"/>
    <mergeCell ref="C5:E5"/>
    <mergeCell ref="F5:F6"/>
    <mergeCell ref="I5:K5"/>
    <mergeCell ref="A6:B6"/>
    <mergeCell ref="C6:E6"/>
    <mergeCell ref="I6:K6"/>
    <mergeCell ref="A7:K7"/>
    <mergeCell ref="A8:C8"/>
    <mergeCell ref="A9:C9"/>
    <mergeCell ref="A10:C10"/>
    <mergeCell ref="A23:C23"/>
    <mergeCell ref="A12:C12"/>
    <mergeCell ref="A13:C13"/>
    <mergeCell ref="A14:C14"/>
    <mergeCell ref="A15:C15"/>
    <mergeCell ref="A16:C16"/>
    <mergeCell ref="A17:C17"/>
    <mergeCell ref="A18:C18"/>
    <mergeCell ref="A19:C19"/>
    <mergeCell ref="A20:C20"/>
    <mergeCell ref="A21:C21"/>
    <mergeCell ref="A22:C22"/>
    <mergeCell ref="A30:C30"/>
    <mergeCell ref="E30:G30"/>
    <mergeCell ref="I30:K30"/>
    <mergeCell ref="A24:C24"/>
    <mergeCell ref="A25:C25"/>
    <mergeCell ref="A26:C26"/>
    <mergeCell ref="A27:K27"/>
    <mergeCell ref="A28:C28"/>
    <mergeCell ref="D28:D30"/>
    <mergeCell ref="H28:H30"/>
    <mergeCell ref="A29:C29"/>
    <mergeCell ref="E29:G29"/>
    <mergeCell ref="I29:K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37"/>
  <sheetViews>
    <sheetView workbookViewId="0">
      <selection activeCell="A21" sqref="A21:D21"/>
    </sheetView>
  </sheetViews>
  <sheetFormatPr defaultRowHeight="12.75"/>
  <cols>
    <col min="1" max="1" width="2.28515625" customWidth="1"/>
    <col min="2" max="2" width="1.7109375" customWidth="1"/>
    <col min="3" max="3" width="10.140625" customWidth="1"/>
    <col min="4" max="4" width="28.140625" customWidth="1"/>
    <col min="5" max="5" width="30.5703125" customWidth="1"/>
    <col min="6" max="6" width="31.85546875" customWidth="1"/>
    <col min="7" max="7" width="23.28515625" customWidth="1"/>
    <col min="8" max="8" width="30" customWidth="1"/>
  </cols>
  <sheetData>
    <row r="2" spans="1:8">
      <c r="H2" s="66"/>
    </row>
    <row r="3" spans="1:8" ht="15">
      <c r="A3" s="855" t="s">
        <v>285</v>
      </c>
      <c r="B3" s="855"/>
      <c r="C3" s="855"/>
      <c r="D3" s="855"/>
      <c r="E3" s="856" t="s">
        <v>286</v>
      </c>
      <c r="F3" s="856"/>
      <c r="G3" s="856"/>
      <c r="H3" s="856"/>
    </row>
    <row r="4" spans="1:8" ht="15.75">
      <c r="A4" s="857" t="s">
        <v>287</v>
      </c>
      <c r="B4" s="857"/>
      <c r="C4" s="857"/>
      <c r="D4" s="767"/>
      <c r="E4" s="767"/>
      <c r="F4" s="767"/>
      <c r="G4" s="767"/>
      <c r="H4" s="767"/>
    </row>
    <row r="5" spans="1:8" ht="13.5" thickBot="1">
      <c r="A5" s="767"/>
      <c r="B5" s="767"/>
      <c r="C5" s="767"/>
      <c r="D5" s="767"/>
      <c r="E5" s="767"/>
      <c r="F5" s="767"/>
      <c r="G5" s="767"/>
      <c r="H5" s="767"/>
    </row>
    <row r="6" spans="1:8" ht="13.5" thickBot="1">
      <c r="B6" s="517"/>
      <c r="C6" s="858" t="s">
        <v>288</v>
      </c>
      <c r="D6" s="859"/>
      <c r="E6" s="859"/>
      <c r="F6" s="859"/>
      <c r="G6" s="860" t="s">
        <v>289</v>
      </c>
      <c r="H6" s="862">
        <f>SUM('Sched Value'!C4:I4)</f>
        <v>1</v>
      </c>
    </row>
    <row r="7" spans="1:8" ht="13.5" thickBot="1">
      <c r="B7" s="517"/>
      <c r="C7" s="858" t="s">
        <v>290</v>
      </c>
      <c r="D7" s="859"/>
      <c r="E7" s="859"/>
      <c r="F7" s="859"/>
      <c r="G7" s="861"/>
      <c r="H7" s="863"/>
    </row>
    <row r="8" spans="1:8">
      <c r="A8" s="767"/>
      <c r="B8" s="767"/>
      <c r="C8" s="767"/>
      <c r="D8" s="767"/>
      <c r="E8" s="767"/>
      <c r="F8" s="767"/>
      <c r="G8" s="767"/>
      <c r="H8" s="767"/>
    </row>
    <row r="9" spans="1:8">
      <c r="A9" s="846" t="s">
        <v>291</v>
      </c>
      <c r="B9" s="846"/>
      <c r="C9" s="847"/>
      <c r="D9" s="848"/>
      <c r="E9" s="848"/>
      <c r="F9" s="825"/>
      <c r="G9" s="518" t="s">
        <v>9</v>
      </c>
      <c r="H9" s="558">
        <f>SUM('Sched Value'!O4:R4)</f>
        <v>44013</v>
      </c>
    </row>
    <row r="10" spans="1:8">
      <c r="A10" s="849" t="s">
        <v>292</v>
      </c>
      <c r="B10" s="849"/>
      <c r="C10" s="850"/>
      <c r="D10" s="851" t="str">
        <f>'Cert Part Pay'!B10:B11</f>
        <v>Add Project Name on SOV</v>
      </c>
      <c r="E10" s="851"/>
      <c r="F10" s="667"/>
      <c r="G10" s="535"/>
      <c r="H10" s="560"/>
    </row>
    <row r="11" spans="1:8">
      <c r="A11" s="849" t="s">
        <v>293</v>
      </c>
      <c r="B11" s="849"/>
      <c r="C11" s="850"/>
      <c r="D11" s="851" t="str">
        <f>'Sched Value'!C5</f>
        <v>Add Project # on SOV</v>
      </c>
      <c r="E11" s="851"/>
      <c r="F11" s="667"/>
      <c r="G11" s="519"/>
      <c r="H11" s="520"/>
    </row>
    <row r="12" spans="1:8" ht="13.5" thickBot="1">
      <c r="A12" s="767"/>
      <c r="B12" s="767"/>
      <c r="C12" s="767"/>
      <c r="D12" s="767"/>
      <c r="E12" s="767"/>
      <c r="F12" s="767"/>
      <c r="G12" s="767"/>
      <c r="H12" s="767"/>
    </row>
    <row r="13" spans="1:8" ht="25.5">
      <c r="A13" s="852" t="s">
        <v>294</v>
      </c>
      <c r="B13" s="852"/>
      <c r="C13" s="852"/>
      <c r="D13" s="853"/>
      <c r="E13" s="521" t="s">
        <v>295</v>
      </c>
      <c r="F13" s="521" t="s">
        <v>296</v>
      </c>
      <c r="G13" s="522" t="s">
        <v>297</v>
      </c>
      <c r="H13" s="522" t="s">
        <v>298</v>
      </c>
    </row>
    <row r="14" spans="1:8">
      <c r="A14" s="854"/>
      <c r="B14" s="854"/>
      <c r="C14" s="854"/>
      <c r="D14" s="854"/>
      <c r="E14" s="523"/>
      <c r="F14" s="524">
        <v>0</v>
      </c>
      <c r="G14" s="525">
        <v>0</v>
      </c>
      <c r="H14" s="526">
        <f>F14-G14</f>
        <v>0</v>
      </c>
    </row>
    <row r="15" spans="1:8">
      <c r="A15" s="845"/>
      <c r="B15" s="845"/>
      <c r="C15" s="845"/>
      <c r="D15" s="845"/>
      <c r="E15" s="527"/>
      <c r="F15" s="524">
        <v>0</v>
      </c>
      <c r="G15" s="525">
        <v>0</v>
      </c>
      <c r="H15" s="526">
        <f t="shared" ref="H15:H30" si="0">F15-G15</f>
        <v>0</v>
      </c>
    </row>
    <row r="16" spans="1:8">
      <c r="A16" s="845"/>
      <c r="B16" s="845"/>
      <c r="C16" s="845"/>
      <c r="D16" s="845"/>
      <c r="E16" s="527"/>
      <c r="F16" s="524">
        <v>0</v>
      </c>
      <c r="G16" s="525">
        <v>0</v>
      </c>
      <c r="H16" s="526">
        <f t="shared" si="0"/>
        <v>0</v>
      </c>
    </row>
    <row r="17" spans="1:8">
      <c r="A17" s="845"/>
      <c r="B17" s="845"/>
      <c r="C17" s="845"/>
      <c r="D17" s="845"/>
      <c r="E17" s="527"/>
      <c r="F17" s="524">
        <v>0</v>
      </c>
      <c r="G17" s="525">
        <v>0</v>
      </c>
      <c r="H17" s="526">
        <f t="shared" si="0"/>
        <v>0</v>
      </c>
    </row>
    <row r="18" spans="1:8">
      <c r="A18" s="845"/>
      <c r="B18" s="845"/>
      <c r="C18" s="845"/>
      <c r="D18" s="845"/>
      <c r="E18" s="527"/>
      <c r="F18" s="524">
        <v>0</v>
      </c>
      <c r="G18" s="525">
        <v>0</v>
      </c>
      <c r="H18" s="526">
        <f t="shared" si="0"/>
        <v>0</v>
      </c>
    </row>
    <row r="19" spans="1:8">
      <c r="A19" s="845"/>
      <c r="B19" s="845"/>
      <c r="C19" s="845"/>
      <c r="D19" s="845"/>
      <c r="E19" s="527"/>
      <c r="F19" s="524">
        <v>0</v>
      </c>
      <c r="G19" s="525">
        <v>0</v>
      </c>
      <c r="H19" s="526">
        <f t="shared" si="0"/>
        <v>0</v>
      </c>
    </row>
    <row r="20" spans="1:8">
      <c r="A20" s="845"/>
      <c r="B20" s="845"/>
      <c r="C20" s="845"/>
      <c r="D20" s="845"/>
      <c r="E20" s="527"/>
      <c r="F20" s="524">
        <v>0</v>
      </c>
      <c r="G20" s="525">
        <v>0</v>
      </c>
      <c r="H20" s="526">
        <f t="shared" si="0"/>
        <v>0</v>
      </c>
    </row>
    <row r="21" spans="1:8">
      <c r="A21" s="845"/>
      <c r="B21" s="845"/>
      <c r="C21" s="845"/>
      <c r="D21" s="845"/>
      <c r="E21" s="527"/>
      <c r="F21" s="524">
        <v>0</v>
      </c>
      <c r="G21" s="525">
        <v>0</v>
      </c>
      <c r="H21" s="526">
        <f t="shared" si="0"/>
        <v>0</v>
      </c>
    </row>
    <row r="22" spans="1:8">
      <c r="A22" s="845"/>
      <c r="B22" s="845"/>
      <c r="C22" s="845"/>
      <c r="D22" s="845"/>
      <c r="E22" s="527"/>
      <c r="F22" s="524">
        <v>0</v>
      </c>
      <c r="G22" s="525">
        <v>0</v>
      </c>
      <c r="H22" s="526">
        <f t="shared" si="0"/>
        <v>0</v>
      </c>
    </row>
    <row r="23" spans="1:8">
      <c r="A23" s="845"/>
      <c r="B23" s="845"/>
      <c r="C23" s="845"/>
      <c r="D23" s="845"/>
      <c r="E23" s="527"/>
      <c r="F23" s="524">
        <v>0</v>
      </c>
      <c r="G23" s="525">
        <v>0</v>
      </c>
      <c r="H23" s="526">
        <f t="shared" si="0"/>
        <v>0</v>
      </c>
    </row>
    <row r="24" spans="1:8">
      <c r="A24" s="845"/>
      <c r="B24" s="845"/>
      <c r="C24" s="845"/>
      <c r="D24" s="845"/>
      <c r="E24" s="527"/>
      <c r="F24" s="524">
        <v>0</v>
      </c>
      <c r="G24" s="525">
        <v>0</v>
      </c>
      <c r="H24" s="526">
        <f t="shared" si="0"/>
        <v>0</v>
      </c>
    </row>
    <row r="25" spans="1:8">
      <c r="A25" s="845"/>
      <c r="B25" s="845"/>
      <c r="C25" s="845"/>
      <c r="D25" s="845"/>
      <c r="E25" s="527"/>
      <c r="F25" s="524">
        <v>0</v>
      </c>
      <c r="G25" s="525">
        <v>0</v>
      </c>
      <c r="H25" s="526">
        <f t="shared" si="0"/>
        <v>0</v>
      </c>
    </row>
    <row r="26" spans="1:8">
      <c r="A26" s="845"/>
      <c r="B26" s="845"/>
      <c r="C26" s="845"/>
      <c r="D26" s="845"/>
      <c r="E26" s="527"/>
      <c r="F26" s="524">
        <v>0</v>
      </c>
      <c r="G26" s="525">
        <v>0</v>
      </c>
      <c r="H26" s="526">
        <f t="shared" si="0"/>
        <v>0</v>
      </c>
    </row>
    <row r="27" spans="1:8">
      <c r="A27" s="845"/>
      <c r="B27" s="845"/>
      <c r="C27" s="845"/>
      <c r="D27" s="845"/>
      <c r="E27" s="527"/>
      <c r="F27" s="524">
        <v>0</v>
      </c>
      <c r="G27" s="525">
        <v>0</v>
      </c>
      <c r="H27" s="526">
        <f t="shared" si="0"/>
        <v>0</v>
      </c>
    </row>
    <row r="28" spans="1:8">
      <c r="A28" s="845"/>
      <c r="B28" s="845"/>
      <c r="C28" s="845"/>
      <c r="D28" s="845"/>
      <c r="E28" s="527"/>
      <c r="F28" s="524">
        <v>0</v>
      </c>
      <c r="G28" s="525">
        <v>0</v>
      </c>
      <c r="H28" s="526">
        <f t="shared" si="0"/>
        <v>0</v>
      </c>
    </row>
    <row r="29" spans="1:8">
      <c r="A29" s="845"/>
      <c r="B29" s="845"/>
      <c r="C29" s="845"/>
      <c r="D29" s="845"/>
      <c r="E29" s="527"/>
      <c r="F29" s="524">
        <v>0</v>
      </c>
      <c r="G29" s="525">
        <v>0</v>
      </c>
      <c r="H29" s="526">
        <f t="shared" si="0"/>
        <v>0</v>
      </c>
    </row>
    <row r="30" spans="1:8">
      <c r="A30" s="841"/>
      <c r="B30" s="841"/>
      <c r="C30" s="841"/>
      <c r="D30" s="841"/>
      <c r="E30" s="528"/>
      <c r="F30" s="529">
        <v>0</v>
      </c>
      <c r="G30" s="530">
        <v>0</v>
      </c>
      <c r="H30" s="531">
        <f t="shared" si="0"/>
        <v>0</v>
      </c>
    </row>
    <row r="31" spans="1:8" ht="13.5" thickBot="1">
      <c r="A31" s="532" t="s">
        <v>299</v>
      </c>
      <c r="B31" s="532"/>
      <c r="C31" s="532"/>
      <c r="D31" s="532"/>
      <c r="E31" s="533" t="s">
        <v>300</v>
      </c>
      <c r="F31" s="534">
        <f>SUM(F14:F30)</f>
        <v>0</v>
      </c>
      <c r="G31" s="534">
        <f>SUM(G14:G30)</f>
        <v>0</v>
      </c>
      <c r="H31" s="534">
        <f>SUM(H14:H30)</f>
        <v>0</v>
      </c>
    </row>
    <row r="32" spans="1:8">
      <c r="A32" s="767"/>
      <c r="B32" s="767"/>
      <c r="C32" s="767"/>
      <c r="D32" s="767"/>
      <c r="E32" s="767"/>
      <c r="F32" s="767"/>
      <c r="G32" s="767"/>
      <c r="H32" s="767"/>
    </row>
    <row r="33" spans="1:8" ht="40.5">
      <c r="B33" s="535"/>
      <c r="C33" s="614" t="s">
        <v>301</v>
      </c>
      <c r="D33" s="616" t="s">
        <v>302</v>
      </c>
      <c r="E33" s="842" t="s">
        <v>303</v>
      </c>
      <c r="F33" s="842"/>
      <c r="G33" s="843" t="s">
        <v>304</v>
      </c>
      <c r="H33" s="843"/>
    </row>
    <row r="34" spans="1:8" ht="13.5">
      <c r="A34" s="610"/>
      <c r="B34" s="610"/>
      <c r="C34" s="610"/>
      <c r="E34" s="844"/>
      <c r="F34" s="844"/>
      <c r="G34" s="610"/>
      <c r="H34" s="610"/>
    </row>
    <row r="36" spans="1:8" ht="13.5">
      <c r="A36" s="536" t="s">
        <v>305</v>
      </c>
      <c r="D36" s="537"/>
    </row>
    <row r="37" spans="1:8">
      <c r="D37" s="538"/>
    </row>
  </sheetData>
  <sheetProtection algorithmName="SHA-512" hashValue="EhDJGBhvrj+FKAQ1PGNHY/QqbOW96ENf9/ebFUJ5akqUm2AvXTq5qD0HIBIwGhxA6KvskzhS7Qr9LLeoy/jYeQ==" saltValue="BNzfWaEB79+0c0dp4nVXnQ==" spinCount="100000" sheet="1" objects="1" scenarios="1"/>
  <mergeCells count="39">
    <mergeCell ref="A3:D3"/>
    <mergeCell ref="E3:H3"/>
    <mergeCell ref="A4:H4"/>
    <mergeCell ref="A5:H5"/>
    <mergeCell ref="C6:F6"/>
    <mergeCell ref="G6:G7"/>
    <mergeCell ref="H6:H7"/>
    <mergeCell ref="C7:F7"/>
    <mergeCell ref="A17:D17"/>
    <mergeCell ref="A8:H8"/>
    <mergeCell ref="A9:C9"/>
    <mergeCell ref="D9:E9"/>
    <mergeCell ref="F9:F11"/>
    <mergeCell ref="A11:C11"/>
    <mergeCell ref="D11:E11"/>
    <mergeCell ref="A10:C10"/>
    <mergeCell ref="D10:E10"/>
    <mergeCell ref="A12:H12"/>
    <mergeCell ref="A13:D13"/>
    <mergeCell ref="A14:D14"/>
    <mergeCell ref="A15:D15"/>
    <mergeCell ref="A16:D16"/>
    <mergeCell ref="A29:D29"/>
    <mergeCell ref="A18:D18"/>
    <mergeCell ref="A19:D19"/>
    <mergeCell ref="A20:D20"/>
    <mergeCell ref="A21:D21"/>
    <mergeCell ref="A22:D22"/>
    <mergeCell ref="A23:D23"/>
    <mergeCell ref="A24:D24"/>
    <mergeCell ref="A25:D25"/>
    <mergeCell ref="A26:D26"/>
    <mergeCell ref="A27:D27"/>
    <mergeCell ref="A28:D28"/>
    <mergeCell ref="A30:D30"/>
    <mergeCell ref="A32:H32"/>
    <mergeCell ref="E33:F33"/>
    <mergeCell ref="G33:H33"/>
    <mergeCell ref="E34:F3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G262"/>
  <sheetViews>
    <sheetView workbookViewId="0">
      <selection activeCell="G5" sqref="G5"/>
    </sheetView>
  </sheetViews>
  <sheetFormatPr defaultRowHeight="12.75"/>
  <cols>
    <col min="1" max="1" width="2" customWidth="1"/>
    <col min="2" max="2" width="23.140625" customWidth="1"/>
    <col min="3" max="3" width="43.28515625" customWidth="1"/>
    <col min="6" max="6" width="16.42578125" customWidth="1"/>
    <col min="7" max="7" width="27.42578125" customWidth="1"/>
  </cols>
  <sheetData>
    <row r="1" spans="1:7" ht="29.25" customHeight="1" thickBot="1">
      <c r="A1" s="624" t="s">
        <v>48</v>
      </c>
      <c r="F1" s="507" t="s">
        <v>306</v>
      </c>
    </row>
    <row r="2" spans="1:7" ht="14.25">
      <c r="B2" s="470" t="s">
        <v>307</v>
      </c>
      <c r="C2" s="470"/>
      <c r="D2" s="441"/>
      <c r="E2" s="441"/>
      <c r="F2" s="875" t="s">
        <v>1</v>
      </c>
      <c r="G2" s="767"/>
    </row>
    <row r="3" spans="1:7" ht="15">
      <c r="B3" s="442" t="s">
        <v>308</v>
      </c>
      <c r="C3" s="442"/>
      <c r="D3" s="443"/>
      <c r="E3" s="444"/>
      <c r="F3" s="876"/>
      <c r="G3" s="767"/>
    </row>
    <row r="4" spans="1:7" ht="15.75" thickBot="1">
      <c r="B4" s="445" t="s">
        <v>309</v>
      </c>
      <c r="C4" s="446" t="str">
        <f>'Sched Value'!E5</f>
        <v>Add Project Name on SOV</v>
      </c>
      <c r="D4" s="446"/>
      <c r="E4" s="447"/>
      <c r="F4" s="445" t="s">
        <v>310</v>
      </c>
      <c r="G4" s="451" t="str">
        <f>'Sched Value'!C5</f>
        <v>Add Project # on SOV</v>
      </c>
    </row>
    <row r="5" spans="1:7" ht="15.75" thickBot="1">
      <c r="B5" s="448" t="s">
        <v>79</v>
      </c>
      <c r="C5" s="448" t="str">
        <f>'Sched Value'!C5</f>
        <v>Add Project # on SOV</v>
      </c>
      <c r="D5" s="447"/>
      <c r="E5" s="449"/>
      <c r="F5" s="450" t="s">
        <v>311</v>
      </c>
      <c r="G5" s="564">
        <f>SUM('Sched Value'!O4:R4)</f>
        <v>44013</v>
      </c>
    </row>
    <row r="6" spans="1:7" ht="13.5" thickBot="1">
      <c r="B6" s="452"/>
      <c r="C6" s="452"/>
      <c r="D6" s="453"/>
      <c r="E6" s="453"/>
      <c r="F6" s="453"/>
      <c r="G6" s="453"/>
    </row>
    <row r="7" spans="1:7" ht="16.5" thickBot="1">
      <c r="B7" s="454" t="s">
        <v>312</v>
      </c>
      <c r="C7" s="454"/>
      <c r="D7" s="455" t="s">
        <v>313</v>
      </c>
      <c r="E7" s="455" t="s">
        <v>314</v>
      </c>
      <c r="F7" s="879" t="s">
        <v>315</v>
      </c>
      <c r="G7" s="880"/>
    </row>
    <row r="8" spans="1:7">
      <c r="B8" s="869" t="s">
        <v>316</v>
      </c>
      <c r="C8" s="870"/>
      <c r="D8" s="456"/>
      <c r="E8" s="457"/>
      <c r="F8" s="458"/>
    </row>
    <row r="9" spans="1:7" ht="46.5" customHeight="1">
      <c r="B9" s="864" t="s">
        <v>317</v>
      </c>
      <c r="C9" s="865"/>
      <c r="D9" s="459"/>
      <c r="E9" s="460"/>
      <c r="F9" s="877"/>
      <c r="G9" s="878"/>
    </row>
    <row r="10" spans="1:7" ht="25.5" customHeight="1">
      <c r="B10" s="864" t="s">
        <v>318</v>
      </c>
      <c r="C10" s="865"/>
      <c r="D10" s="459"/>
      <c r="E10" s="460"/>
      <c r="F10" s="873"/>
      <c r="G10" s="874"/>
    </row>
    <row r="11" spans="1:7" ht="38.25" customHeight="1">
      <c r="B11" s="864" t="s">
        <v>319</v>
      </c>
      <c r="C11" s="865"/>
      <c r="D11" s="459"/>
      <c r="E11" s="460"/>
      <c r="F11" s="873"/>
      <c r="G11" s="874"/>
    </row>
    <row r="12" spans="1:7" ht="29.25" customHeight="1">
      <c r="B12" s="864" t="s">
        <v>320</v>
      </c>
      <c r="C12" s="868"/>
      <c r="D12" s="459"/>
      <c r="E12" s="460"/>
      <c r="F12" s="873"/>
      <c r="G12" s="874"/>
    </row>
    <row r="13" spans="1:7" ht="16.5" customHeight="1">
      <c r="B13" s="864" t="s">
        <v>321</v>
      </c>
      <c r="C13" s="868"/>
      <c r="D13" s="459"/>
      <c r="E13" s="460"/>
      <c r="F13" s="873"/>
      <c r="G13" s="874"/>
    </row>
    <row r="14" spans="1:7" ht="27" customHeight="1">
      <c r="B14" s="864" t="s">
        <v>322</v>
      </c>
      <c r="C14" s="868"/>
      <c r="D14" s="459"/>
      <c r="E14" s="460"/>
      <c r="F14" s="873"/>
      <c r="G14" s="874"/>
    </row>
    <row r="15" spans="1:7" ht="21.75" customHeight="1">
      <c r="B15" s="864" t="s">
        <v>323</v>
      </c>
      <c r="C15" s="868"/>
      <c r="D15" s="460"/>
      <c r="E15" s="461"/>
      <c r="F15" s="873"/>
      <c r="G15" s="874"/>
    </row>
    <row r="16" spans="1:7" ht="30.75" customHeight="1">
      <c r="B16" s="864" t="s">
        <v>324</v>
      </c>
      <c r="C16" s="868"/>
      <c r="D16" s="462"/>
      <c r="E16" s="463"/>
      <c r="F16" s="873"/>
      <c r="G16" s="874"/>
    </row>
    <row r="17" spans="2:7" ht="30.75" customHeight="1">
      <c r="B17" s="864" t="s">
        <v>325</v>
      </c>
      <c r="C17" s="868"/>
      <c r="D17" s="459"/>
      <c r="E17" s="460"/>
      <c r="F17" s="873"/>
      <c r="G17" s="874"/>
    </row>
    <row r="18" spans="2:7" ht="26.25" customHeight="1">
      <c r="B18" s="864" t="s">
        <v>326</v>
      </c>
      <c r="C18" s="868"/>
      <c r="D18" s="459"/>
      <c r="E18" s="460"/>
      <c r="F18" s="873"/>
      <c r="G18" s="874"/>
    </row>
    <row r="19" spans="2:7" ht="42" customHeight="1">
      <c r="B19" s="864" t="s">
        <v>327</v>
      </c>
      <c r="C19" s="868"/>
      <c r="D19" s="460"/>
      <c r="E19" s="461"/>
      <c r="F19" s="873"/>
      <c r="G19" s="874"/>
    </row>
    <row r="20" spans="2:7" ht="29.25" customHeight="1">
      <c r="B20" s="864" t="s">
        <v>328</v>
      </c>
      <c r="C20" s="865"/>
      <c r="D20" s="459"/>
      <c r="E20" s="460"/>
      <c r="F20" s="873"/>
      <c r="G20" s="874"/>
    </row>
    <row r="21" spans="2:7" ht="33" customHeight="1">
      <c r="B21" s="864" t="s">
        <v>329</v>
      </c>
      <c r="C21" s="865"/>
      <c r="D21" s="459"/>
      <c r="E21" s="460"/>
      <c r="F21" s="873"/>
      <c r="G21" s="874"/>
    </row>
    <row r="22" spans="2:7" ht="27" customHeight="1">
      <c r="B22" s="864" t="s">
        <v>330</v>
      </c>
      <c r="C22" s="865"/>
      <c r="D22" s="459"/>
      <c r="E22" s="460"/>
      <c r="F22" s="873"/>
      <c r="G22" s="874"/>
    </row>
    <row r="23" spans="2:7" ht="30.75" customHeight="1">
      <c r="B23" s="864" t="s">
        <v>331</v>
      </c>
      <c r="C23" s="865"/>
      <c r="D23" s="459"/>
      <c r="E23" s="460"/>
      <c r="F23" s="873"/>
      <c r="G23" s="874"/>
    </row>
    <row r="24" spans="2:7" ht="18.75" customHeight="1">
      <c r="B24" s="864" t="s">
        <v>332</v>
      </c>
      <c r="C24" s="865"/>
      <c r="D24" s="460"/>
      <c r="E24" s="461"/>
      <c r="F24" s="873"/>
      <c r="G24" s="874"/>
    </row>
    <row r="25" spans="2:7" ht="28.5" customHeight="1">
      <c r="B25" s="864" t="s">
        <v>333</v>
      </c>
      <c r="C25" s="865" t="s">
        <v>333</v>
      </c>
      <c r="D25" s="461"/>
      <c r="E25" s="460"/>
      <c r="F25" s="873"/>
      <c r="G25" s="874"/>
    </row>
    <row r="26" spans="2:7" ht="33" customHeight="1">
      <c r="B26" s="864" t="s">
        <v>334</v>
      </c>
      <c r="C26" s="865" t="s">
        <v>334</v>
      </c>
      <c r="D26" s="459"/>
      <c r="E26" s="460"/>
      <c r="F26" s="873"/>
      <c r="G26" s="874"/>
    </row>
    <row r="27" spans="2:7" ht="29.25" customHeight="1">
      <c r="B27" s="864" t="s">
        <v>335</v>
      </c>
      <c r="C27" s="865" t="s">
        <v>335</v>
      </c>
      <c r="D27" s="459"/>
      <c r="E27" s="460"/>
      <c r="F27" s="873"/>
      <c r="G27" s="874"/>
    </row>
    <row r="28" spans="2:7" ht="40.5" customHeight="1">
      <c r="B28" s="864" t="s">
        <v>336</v>
      </c>
      <c r="C28" s="865" t="s">
        <v>336</v>
      </c>
      <c r="D28" s="459"/>
      <c r="E28" s="460"/>
      <c r="F28" s="873"/>
      <c r="G28" s="874"/>
    </row>
    <row r="29" spans="2:7" ht="32.25" customHeight="1">
      <c r="B29" s="864" t="s">
        <v>337</v>
      </c>
      <c r="C29" s="865" t="s">
        <v>337</v>
      </c>
      <c r="D29" s="464"/>
      <c r="E29" s="460"/>
      <c r="F29" s="873"/>
      <c r="G29" s="874"/>
    </row>
    <row r="30" spans="2:7" ht="30" customHeight="1">
      <c r="B30" s="864" t="s">
        <v>338</v>
      </c>
      <c r="C30" s="865" t="s">
        <v>338</v>
      </c>
      <c r="D30" s="464"/>
      <c r="E30" s="460"/>
      <c r="F30" s="873"/>
      <c r="G30" s="874"/>
    </row>
    <row r="31" spans="2:7" ht="30" customHeight="1">
      <c r="B31" s="864" t="s">
        <v>339</v>
      </c>
      <c r="C31" s="865" t="s">
        <v>339</v>
      </c>
      <c r="D31" s="465"/>
      <c r="E31" s="466"/>
      <c r="F31" s="873"/>
      <c r="G31" s="874"/>
    </row>
    <row r="32" spans="2:7" ht="36" customHeight="1">
      <c r="B32" s="864" t="s">
        <v>340</v>
      </c>
      <c r="C32" s="865" t="s">
        <v>340</v>
      </c>
      <c r="D32" s="459"/>
      <c r="E32" s="460"/>
      <c r="F32" s="873"/>
      <c r="G32" s="874"/>
    </row>
    <row r="33" spans="2:7" ht="30" customHeight="1">
      <c r="B33" s="864" t="s">
        <v>341</v>
      </c>
      <c r="C33" s="865" t="s">
        <v>341</v>
      </c>
      <c r="D33" s="459"/>
      <c r="E33" s="461"/>
      <c r="F33" s="873"/>
      <c r="G33" s="874"/>
    </row>
    <row r="34" spans="2:7" ht="28.5" customHeight="1">
      <c r="B34" s="864" t="s">
        <v>342</v>
      </c>
      <c r="C34" s="865" t="s">
        <v>342</v>
      </c>
      <c r="D34" s="461"/>
      <c r="E34" s="460"/>
      <c r="F34" s="873"/>
      <c r="G34" s="874"/>
    </row>
    <row r="35" spans="2:7" ht="33.75" customHeight="1">
      <c r="B35" s="864" t="s">
        <v>343</v>
      </c>
      <c r="C35" s="865" t="s">
        <v>343</v>
      </c>
      <c r="D35" s="461"/>
      <c r="E35" s="460"/>
      <c r="F35" s="873"/>
      <c r="G35" s="874"/>
    </row>
    <row r="36" spans="2:7" ht="12.75" customHeight="1">
      <c r="B36" s="864" t="s">
        <v>344</v>
      </c>
      <c r="C36" s="865" t="s">
        <v>344</v>
      </c>
      <c r="D36" s="459"/>
      <c r="E36" s="460"/>
      <c r="F36" s="873"/>
      <c r="G36" s="874"/>
    </row>
    <row r="37" spans="2:7" ht="28.5" customHeight="1">
      <c r="B37" s="866" t="s">
        <v>345</v>
      </c>
      <c r="C37" s="867" t="s">
        <v>345</v>
      </c>
      <c r="D37" s="459"/>
      <c r="E37" s="461"/>
      <c r="F37" s="873"/>
      <c r="G37" s="874"/>
    </row>
    <row r="38" spans="2:7" ht="18" customHeight="1">
      <c r="B38" s="864" t="s">
        <v>346</v>
      </c>
      <c r="C38" s="865" t="s">
        <v>346</v>
      </c>
      <c r="D38" s="459"/>
      <c r="E38" s="460"/>
      <c r="F38" s="873"/>
      <c r="G38" s="874"/>
    </row>
    <row r="39" spans="2:7" ht="29.25" customHeight="1">
      <c r="B39" s="864" t="s">
        <v>347</v>
      </c>
      <c r="C39" s="865" t="s">
        <v>347</v>
      </c>
      <c r="D39" s="459"/>
      <c r="E39" s="461"/>
      <c r="F39" s="873"/>
      <c r="G39" s="874"/>
    </row>
    <row r="40" spans="2:7" ht="24.75" customHeight="1">
      <c r="B40" s="864" t="s">
        <v>348</v>
      </c>
      <c r="C40" s="865" t="s">
        <v>348</v>
      </c>
      <c r="D40" s="460"/>
      <c r="E40" s="467"/>
      <c r="F40" s="873"/>
      <c r="G40" s="874"/>
    </row>
    <row r="41" spans="2:7" ht="24" customHeight="1">
      <c r="B41" s="864" t="s">
        <v>349</v>
      </c>
      <c r="C41" s="865" t="s">
        <v>349</v>
      </c>
      <c r="D41" s="460"/>
      <c r="E41" s="467"/>
      <c r="F41" s="873"/>
      <c r="G41" s="874"/>
    </row>
    <row r="42" spans="2:7" ht="13.5" thickBot="1">
      <c r="B42" s="565"/>
      <c r="C42" s="565"/>
      <c r="D42" s="468"/>
      <c r="E42" s="469"/>
      <c r="F42" s="871"/>
      <c r="G42" s="872"/>
    </row>
    <row r="43" spans="2:7">
      <c r="B43" s="566"/>
      <c r="C43" s="566"/>
    </row>
    <row r="44" spans="2:7">
      <c r="B44" s="566"/>
      <c r="C44" s="566"/>
    </row>
    <row r="45" spans="2:7">
      <c r="B45" s="566"/>
      <c r="C45" s="566"/>
    </row>
    <row r="46" spans="2:7">
      <c r="B46" s="566"/>
      <c r="C46" s="566"/>
    </row>
    <row r="47" spans="2:7">
      <c r="B47" s="566"/>
      <c r="C47" s="566"/>
    </row>
    <row r="48" spans="2:7">
      <c r="B48" s="566"/>
      <c r="C48" s="566"/>
    </row>
    <row r="49" spans="2:3">
      <c r="B49" s="566"/>
      <c r="C49" s="566"/>
    </row>
    <row r="50" spans="2:3">
      <c r="B50" s="566"/>
      <c r="C50" s="566"/>
    </row>
    <row r="51" spans="2:3">
      <c r="B51" s="566"/>
      <c r="C51" s="566"/>
    </row>
    <row r="52" spans="2:3">
      <c r="B52" s="566"/>
      <c r="C52" s="566"/>
    </row>
    <row r="53" spans="2:3">
      <c r="B53" s="566"/>
      <c r="C53" s="566"/>
    </row>
    <row r="54" spans="2:3">
      <c r="B54" s="566"/>
      <c r="C54" s="566"/>
    </row>
    <row r="55" spans="2:3">
      <c r="B55" s="566"/>
      <c r="C55" s="566"/>
    </row>
    <row r="56" spans="2:3">
      <c r="B56" s="566"/>
      <c r="C56" s="566"/>
    </row>
    <row r="57" spans="2:3">
      <c r="B57" s="566"/>
      <c r="C57" s="566"/>
    </row>
    <row r="58" spans="2:3">
      <c r="B58" s="566"/>
      <c r="C58" s="566"/>
    </row>
    <row r="59" spans="2:3">
      <c r="B59" s="566"/>
      <c r="C59" s="566"/>
    </row>
    <row r="60" spans="2:3">
      <c r="B60" s="566"/>
      <c r="C60" s="566"/>
    </row>
    <row r="61" spans="2:3">
      <c r="B61" s="566"/>
      <c r="C61" s="566"/>
    </row>
    <row r="62" spans="2:3">
      <c r="B62" s="566"/>
      <c r="C62" s="566"/>
    </row>
    <row r="63" spans="2:3">
      <c r="B63" s="566"/>
      <c r="C63" s="566"/>
    </row>
    <row r="64" spans="2:3">
      <c r="B64" s="566"/>
      <c r="C64" s="566"/>
    </row>
    <row r="65" spans="2:3">
      <c r="B65" s="566"/>
      <c r="C65" s="566"/>
    </row>
    <row r="66" spans="2:3">
      <c r="B66" s="566"/>
      <c r="C66" s="566"/>
    </row>
    <row r="67" spans="2:3">
      <c r="B67" s="566"/>
      <c r="C67" s="566"/>
    </row>
    <row r="68" spans="2:3">
      <c r="B68" s="566"/>
      <c r="C68" s="566"/>
    </row>
    <row r="69" spans="2:3">
      <c r="B69" s="566"/>
      <c r="C69" s="566"/>
    </row>
    <row r="70" spans="2:3">
      <c r="B70" s="566"/>
      <c r="C70" s="566"/>
    </row>
    <row r="71" spans="2:3">
      <c r="B71" s="566"/>
      <c r="C71" s="566"/>
    </row>
    <row r="72" spans="2:3">
      <c r="B72" s="566"/>
      <c r="C72" s="566"/>
    </row>
    <row r="73" spans="2:3">
      <c r="B73" s="566"/>
      <c r="C73" s="566"/>
    </row>
    <row r="74" spans="2:3">
      <c r="B74" s="566"/>
      <c r="C74" s="566"/>
    </row>
    <row r="75" spans="2:3">
      <c r="B75" s="566"/>
      <c r="C75" s="566"/>
    </row>
    <row r="76" spans="2:3">
      <c r="B76" s="566"/>
      <c r="C76" s="566"/>
    </row>
    <row r="77" spans="2:3">
      <c r="B77" s="566"/>
      <c r="C77" s="566"/>
    </row>
    <row r="78" spans="2:3">
      <c r="B78" s="566"/>
      <c r="C78" s="566"/>
    </row>
    <row r="79" spans="2:3">
      <c r="B79" s="566"/>
      <c r="C79" s="566"/>
    </row>
    <row r="80" spans="2:3">
      <c r="B80" s="566"/>
      <c r="C80" s="566"/>
    </row>
    <row r="81" spans="2:3">
      <c r="B81" s="566"/>
      <c r="C81" s="566"/>
    </row>
    <row r="82" spans="2:3">
      <c r="B82" s="566"/>
      <c r="C82" s="566"/>
    </row>
    <row r="83" spans="2:3">
      <c r="B83" s="566"/>
      <c r="C83" s="566"/>
    </row>
    <row r="84" spans="2:3">
      <c r="B84" s="566"/>
      <c r="C84" s="566"/>
    </row>
    <row r="85" spans="2:3">
      <c r="B85" s="566"/>
      <c r="C85" s="566"/>
    </row>
    <row r="86" spans="2:3">
      <c r="B86" s="566"/>
      <c r="C86" s="566"/>
    </row>
    <row r="87" spans="2:3">
      <c r="B87" s="566"/>
      <c r="C87" s="566"/>
    </row>
    <row r="88" spans="2:3">
      <c r="B88" s="566"/>
      <c r="C88" s="566"/>
    </row>
    <row r="89" spans="2:3">
      <c r="B89" s="566"/>
      <c r="C89" s="566"/>
    </row>
    <row r="90" spans="2:3">
      <c r="B90" s="566"/>
      <c r="C90" s="566"/>
    </row>
    <row r="91" spans="2:3">
      <c r="B91" s="566"/>
      <c r="C91" s="566"/>
    </row>
    <row r="92" spans="2:3">
      <c r="B92" s="566"/>
      <c r="C92" s="566"/>
    </row>
    <row r="93" spans="2:3">
      <c r="B93" s="566"/>
      <c r="C93" s="566"/>
    </row>
    <row r="94" spans="2:3">
      <c r="B94" s="566"/>
      <c r="C94" s="566"/>
    </row>
    <row r="95" spans="2:3">
      <c r="B95" s="566"/>
      <c r="C95" s="566"/>
    </row>
    <row r="96" spans="2:3">
      <c r="B96" s="608"/>
      <c r="C96" s="608"/>
    </row>
    <row r="97" spans="2:3">
      <c r="B97" s="608"/>
      <c r="C97" s="608"/>
    </row>
    <row r="98" spans="2:3">
      <c r="B98" s="608"/>
      <c r="C98" s="608"/>
    </row>
    <row r="99" spans="2:3">
      <c r="B99" s="608"/>
      <c r="C99" s="608"/>
    </row>
    <row r="100" spans="2:3">
      <c r="B100" s="608"/>
      <c r="C100" s="608"/>
    </row>
    <row r="101" spans="2:3">
      <c r="B101" s="608"/>
      <c r="C101" s="608"/>
    </row>
    <row r="102" spans="2:3">
      <c r="B102" s="608"/>
      <c r="C102" s="608"/>
    </row>
    <row r="103" spans="2:3">
      <c r="B103" s="608"/>
      <c r="C103" s="608"/>
    </row>
    <row r="104" spans="2:3">
      <c r="B104" s="608"/>
      <c r="C104" s="608"/>
    </row>
    <row r="105" spans="2:3">
      <c r="B105" s="608"/>
      <c r="C105" s="608"/>
    </row>
    <row r="106" spans="2:3">
      <c r="B106" s="608"/>
      <c r="C106" s="608"/>
    </row>
    <row r="107" spans="2:3">
      <c r="B107" s="608"/>
      <c r="C107" s="608"/>
    </row>
    <row r="108" spans="2:3">
      <c r="B108" s="608"/>
      <c r="C108" s="608"/>
    </row>
    <row r="109" spans="2:3">
      <c r="B109" s="608"/>
      <c r="C109" s="608"/>
    </row>
    <row r="110" spans="2:3">
      <c r="B110" s="608"/>
      <c r="C110" s="608"/>
    </row>
    <row r="111" spans="2:3">
      <c r="B111" s="608"/>
      <c r="C111" s="608"/>
    </row>
    <row r="112" spans="2:3">
      <c r="B112" s="608"/>
      <c r="C112" s="608"/>
    </row>
    <row r="113" spans="2:3">
      <c r="B113" s="608"/>
      <c r="C113" s="608"/>
    </row>
    <row r="114" spans="2:3">
      <c r="B114" s="608"/>
      <c r="C114" s="608"/>
    </row>
    <row r="115" spans="2:3">
      <c r="B115" s="608"/>
      <c r="C115" s="608"/>
    </row>
    <row r="116" spans="2:3">
      <c r="B116" s="608"/>
      <c r="C116" s="608"/>
    </row>
    <row r="117" spans="2:3">
      <c r="B117" s="608"/>
      <c r="C117" s="608"/>
    </row>
    <row r="118" spans="2:3">
      <c r="B118" s="608"/>
      <c r="C118" s="608"/>
    </row>
    <row r="119" spans="2:3">
      <c r="B119" s="608"/>
      <c r="C119" s="608"/>
    </row>
    <row r="120" spans="2:3">
      <c r="B120" s="608"/>
      <c r="C120" s="608"/>
    </row>
    <row r="121" spans="2:3">
      <c r="B121" s="608"/>
      <c r="C121" s="608"/>
    </row>
    <row r="122" spans="2:3">
      <c r="B122" s="608"/>
      <c r="C122" s="608"/>
    </row>
    <row r="123" spans="2:3">
      <c r="B123" s="608"/>
      <c r="C123" s="608"/>
    </row>
    <row r="124" spans="2:3">
      <c r="B124" s="608"/>
      <c r="C124" s="608"/>
    </row>
    <row r="125" spans="2:3">
      <c r="B125" s="608"/>
      <c r="C125" s="608"/>
    </row>
    <row r="126" spans="2:3">
      <c r="B126" s="608"/>
      <c r="C126" s="608"/>
    </row>
    <row r="127" spans="2:3">
      <c r="B127" s="608"/>
      <c r="C127" s="608"/>
    </row>
    <row r="128" spans="2:3">
      <c r="B128" s="608"/>
      <c r="C128" s="608"/>
    </row>
    <row r="129" spans="2:3">
      <c r="B129" s="608"/>
      <c r="C129" s="608"/>
    </row>
    <row r="130" spans="2:3">
      <c r="B130" s="608"/>
      <c r="C130" s="608"/>
    </row>
    <row r="131" spans="2:3">
      <c r="B131" s="608"/>
      <c r="C131" s="608"/>
    </row>
    <row r="132" spans="2:3">
      <c r="B132" s="608"/>
      <c r="C132" s="608"/>
    </row>
    <row r="133" spans="2:3">
      <c r="B133" s="608"/>
      <c r="C133" s="608"/>
    </row>
    <row r="134" spans="2:3">
      <c r="B134" s="608"/>
      <c r="C134" s="608"/>
    </row>
    <row r="135" spans="2:3">
      <c r="B135" s="608"/>
      <c r="C135" s="608"/>
    </row>
    <row r="136" spans="2:3">
      <c r="B136" s="608"/>
      <c r="C136" s="608"/>
    </row>
    <row r="137" spans="2:3">
      <c r="B137" s="608"/>
      <c r="C137" s="608"/>
    </row>
    <row r="138" spans="2:3">
      <c r="B138" s="608"/>
      <c r="C138" s="608"/>
    </row>
    <row r="139" spans="2:3">
      <c r="B139" s="608"/>
      <c r="C139" s="608"/>
    </row>
    <row r="140" spans="2:3">
      <c r="B140" s="608"/>
      <c r="C140" s="608"/>
    </row>
    <row r="141" spans="2:3">
      <c r="B141" s="608"/>
      <c r="C141" s="608"/>
    </row>
    <row r="142" spans="2:3">
      <c r="B142" s="608"/>
      <c r="C142" s="608"/>
    </row>
    <row r="143" spans="2:3">
      <c r="B143" s="608"/>
      <c r="C143" s="608"/>
    </row>
    <row r="144" spans="2:3">
      <c r="B144" s="608"/>
      <c r="C144" s="608"/>
    </row>
    <row r="145" spans="2:3">
      <c r="B145" s="608"/>
      <c r="C145" s="608"/>
    </row>
    <row r="146" spans="2:3">
      <c r="B146" s="608"/>
      <c r="C146" s="608"/>
    </row>
    <row r="147" spans="2:3">
      <c r="B147" s="608"/>
      <c r="C147" s="608"/>
    </row>
    <row r="148" spans="2:3">
      <c r="B148" s="608"/>
      <c r="C148" s="608"/>
    </row>
    <row r="149" spans="2:3">
      <c r="B149" s="608"/>
      <c r="C149" s="608"/>
    </row>
    <row r="150" spans="2:3">
      <c r="B150" s="608"/>
      <c r="C150" s="608"/>
    </row>
    <row r="151" spans="2:3">
      <c r="B151" s="608"/>
      <c r="C151" s="608"/>
    </row>
    <row r="152" spans="2:3">
      <c r="B152" s="608"/>
      <c r="C152" s="608"/>
    </row>
    <row r="153" spans="2:3">
      <c r="B153" s="608"/>
      <c r="C153" s="608"/>
    </row>
    <row r="154" spans="2:3">
      <c r="B154" s="608"/>
      <c r="C154" s="608"/>
    </row>
    <row r="155" spans="2:3">
      <c r="B155" s="608"/>
      <c r="C155" s="608"/>
    </row>
    <row r="156" spans="2:3">
      <c r="B156" s="608"/>
      <c r="C156" s="608"/>
    </row>
    <row r="157" spans="2:3">
      <c r="B157" s="608"/>
      <c r="C157" s="608"/>
    </row>
    <row r="158" spans="2:3">
      <c r="B158" s="608"/>
      <c r="C158" s="608"/>
    </row>
    <row r="159" spans="2:3">
      <c r="B159" s="608"/>
      <c r="C159" s="608"/>
    </row>
    <row r="160" spans="2:3">
      <c r="B160" s="608"/>
      <c r="C160" s="608"/>
    </row>
    <row r="161" spans="2:3">
      <c r="B161" s="608"/>
      <c r="C161" s="608"/>
    </row>
    <row r="162" spans="2:3">
      <c r="B162" s="608"/>
      <c r="C162" s="608"/>
    </row>
    <row r="163" spans="2:3">
      <c r="B163" s="608"/>
      <c r="C163" s="608"/>
    </row>
    <row r="164" spans="2:3">
      <c r="B164" s="608"/>
      <c r="C164" s="608"/>
    </row>
    <row r="165" spans="2:3">
      <c r="B165" s="608"/>
      <c r="C165" s="608"/>
    </row>
    <row r="166" spans="2:3">
      <c r="B166" s="608"/>
      <c r="C166" s="608"/>
    </row>
    <row r="167" spans="2:3">
      <c r="B167" s="608"/>
      <c r="C167" s="608"/>
    </row>
    <row r="168" spans="2:3">
      <c r="B168" s="608"/>
      <c r="C168" s="608"/>
    </row>
    <row r="169" spans="2:3">
      <c r="B169" s="608"/>
      <c r="C169" s="608"/>
    </row>
    <row r="170" spans="2:3">
      <c r="B170" s="608"/>
      <c r="C170" s="608"/>
    </row>
    <row r="171" spans="2:3">
      <c r="B171" s="608"/>
      <c r="C171" s="608"/>
    </row>
    <row r="172" spans="2:3">
      <c r="B172" s="608"/>
      <c r="C172" s="608"/>
    </row>
    <row r="173" spans="2:3">
      <c r="B173" s="608"/>
      <c r="C173" s="608"/>
    </row>
    <row r="174" spans="2:3">
      <c r="B174" s="608"/>
      <c r="C174" s="608"/>
    </row>
    <row r="175" spans="2:3">
      <c r="B175" s="608"/>
      <c r="C175" s="608"/>
    </row>
    <row r="176" spans="2:3">
      <c r="B176" s="608"/>
      <c r="C176" s="608"/>
    </row>
    <row r="177" spans="2:3">
      <c r="B177" s="608"/>
      <c r="C177" s="608"/>
    </row>
    <row r="178" spans="2:3">
      <c r="B178" s="608"/>
      <c r="C178" s="608"/>
    </row>
    <row r="179" spans="2:3">
      <c r="B179" s="608"/>
      <c r="C179" s="608"/>
    </row>
    <row r="180" spans="2:3">
      <c r="B180" s="608"/>
      <c r="C180" s="608"/>
    </row>
    <row r="181" spans="2:3">
      <c r="B181" s="608"/>
      <c r="C181" s="608"/>
    </row>
    <row r="182" spans="2:3">
      <c r="B182" s="608"/>
      <c r="C182" s="608"/>
    </row>
    <row r="183" spans="2:3">
      <c r="B183" s="608"/>
      <c r="C183" s="608"/>
    </row>
    <row r="184" spans="2:3">
      <c r="B184" s="608"/>
      <c r="C184" s="608"/>
    </row>
    <row r="185" spans="2:3">
      <c r="B185" s="608"/>
      <c r="C185" s="608"/>
    </row>
    <row r="186" spans="2:3">
      <c r="B186" s="608"/>
      <c r="C186" s="608"/>
    </row>
    <row r="187" spans="2:3">
      <c r="B187" s="608"/>
      <c r="C187" s="608"/>
    </row>
    <row r="188" spans="2:3">
      <c r="B188" s="608"/>
      <c r="C188" s="608"/>
    </row>
    <row r="189" spans="2:3">
      <c r="B189" s="608"/>
      <c r="C189" s="608"/>
    </row>
    <row r="190" spans="2:3">
      <c r="B190" s="608"/>
      <c r="C190" s="608"/>
    </row>
    <row r="191" spans="2:3">
      <c r="B191" s="608"/>
      <c r="C191" s="608"/>
    </row>
    <row r="192" spans="2:3">
      <c r="B192" s="608"/>
      <c r="C192" s="608"/>
    </row>
    <row r="193" spans="2:3">
      <c r="B193" s="608"/>
      <c r="C193" s="608"/>
    </row>
    <row r="194" spans="2:3">
      <c r="B194" s="608"/>
      <c r="C194" s="608"/>
    </row>
    <row r="195" spans="2:3">
      <c r="B195" s="608"/>
      <c r="C195" s="608"/>
    </row>
    <row r="196" spans="2:3">
      <c r="B196" s="608"/>
      <c r="C196" s="608"/>
    </row>
    <row r="197" spans="2:3">
      <c r="B197" s="608"/>
      <c r="C197" s="608"/>
    </row>
    <row r="198" spans="2:3">
      <c r="B198" s="608"/>
      <c r="C198" s="608"/>
    </row>
    <row r="199" spans="2:3">
      <c r="B199" s="608"/>
      <c r="C199" s="608"/>
    </row>
    <row r="200" spans="2:3">
      <c r="B200" s="608"/>
      <c r="C200" s="608"/>
    </row>
    <row r="201" spans="2:3">
      <c r="B201" s="608"/>
      <c r="C201" s="608"/>
    </row>
    <row r="202" spans="2:3">
      <c r="B202" s="608"/>
      <c r="C202" s="608"/>
    </row>
    <row r="203" spans="2:3">
      <c r="B203" s="608"/>
      <c r="C203" s="608"/>
    </row>
    <row r="204" spans="2:3">
      <c r="B204" s="608"/>
      <c r="C204" s="608"/>
    </row>
    <row r="205" spans="2:3">
      <c r="B205" s="608"/>
      <c r="C205" s="608"/>
    </row>
    <row r="206" spans="2:3">
      <c r="B206" s="608"/>
      <c r="C206" s="608"/>
    </row>
    <row r="207" spans="2:3">
      <c r="B207" s="608"/>
      <c r="C207" s="608"/>
    </row>
    <row r="208" spans="2:3">
      <c r="B208" s="608"/>
      <c r="C208" s="608"/>
    </row>
    <row r="209" spans="2:3">
      <c r="B209" s="608"/>
      <c r="C209" s="608"/>
    </row>
    <row r="210" spans="2:3">
      <c r="B210" s="608"/>
      <c r="C210" s="608"/>
    </row>
    <row r="211" spans="2:3">
      <c r="B211" s="608"/>
      <c r="C211" s="608"/>
    </row>
    <row r="212" spans="2:3">
      <c r="B212" s="608"/>
      <c r="C212" s="608"/>
    </row>
    <row r="213" spans="2:3">
      <c r="B213" s="608"/>
      <c r="C213" s="608"/>
    </row>
    <row r="214" spans="2:3">
      <c r="B214" s="608"/>
      <c r="C214" s="608"/>
    </row>
    <row r="215" spans="2:3">
      <c r="B215" s="608"/>
      <c r="C215" s="608"/>
    </row>
    <row r="216" spans="2:3">
      <c r="B216" s="608"/>
      <c r="C216" s="608"/>
    </row>
    <row r="217" spans="2:3">
      <c r="B217" s="608"/>
      <c r="C217" s="608"/>
    </row>
    <row r="218" spans="2:3">
      <c r="B218" s="608"/>
      <c r="C218" s="608"/>
    </row>
    <row r="219" spans="2:3">
      <c r="B219" s="608"/>
      <c r="C219" s="608"/>
    </row>
    <row r="220" spans="2:3">
      <c r="B220" s="608"/>
      <c r="C220" s="608"/>
    </row>
    <row r="221" spans="2:3">
      <c r="B221" s="608"/>
      <c r="C221" s="608"/>
    </row>
    <row r="222" spans="2:3">
      <c r="B222" s="608"/>
      <c r="C222" s="608"/>
    </row>
    <row r="223" spans="2:3">
      <c r="B223" s="608"/>
      <c r="C223" s="608"/>
    </row>
    <row r="224" spans="2:3">
      <c r="B224" s="608"/>
      <c r="C224" s="608"/>
    </row>
    <row r="225" spans="2:3">
      <c r="B225" s="608"/>
      <c r="C225" s="608"/>
    </row>
    <row r="226" spans="2:3">
      <c r="B226" s="608"/>
      <c r="C226" s="608"/>
    </row>
    <row r="227" spans="2:3">
      <c r="B227" s="608"/>
      <c r="C227" s="608"/>
    </row>
    <row r="228" spans="2:3">
      <c r="B228" s="608"/>
      <c r="C228" s="608"/>
    </row>
    <row r="229" spans="2:3">
      <c r="B229" s="608"/>
      <c r="C229" s="608"/>
    </row>
    <row r="230" spans="2:3">
      <c r="B230" s="608"/>
      <c r="C230" s="608"/>
    </row>
    <row r="231" spans="2:3">
      <c r="B231" s="608"/>
      <c r="C231" s="608"/>
    </row>
    <row r="232" spans="2:3">
      <c r="B232" s="608"/>
      <c r="C232" s="608"/>
    </row>
    <row r="233" spans="2:3">
      <c r="B233" s="608"/>
      <c r="C233" s="608"/>
    </row>
    <row r="234" spans="2:3">
      <c r="B234" s="608"/>
      <c r="C234" s="608"/>
    </row>
    <row r="235" spans="2:3">
      <c r="B235" s="608"/>
      <c r="C235" s="608"/>
    </row>
    <row r="236" spans="2:3">
      <c r="B236" s="608"/>
      <c r="C236" s="608"/>
    </row>
    <row r="237" spans="2:3">
      <c r="B237" s="608"/>
      <c r="C237" s="608"/>
    </row>
    <row r="238" spans="2:3">
      <c r="B238" s="608"/>
      <c r="C238" s="608"/>
    </row>
    <row r="239" spans="2:3">
      <c r="B239" s="608"/>
      <c r="C239" s="608"/>
    </row>
    <row r="240" spans="2:3">
      <c r="B240" s="608"/>
      <c r="C240" s="608"/>
    </row>
    <row r="241" spans="2:3">
      <c r="B241" s="608"/>
      <c r="C241" s="608"/>
    </row>
    <row r="242" spans="2:3">
      <c r="B242" s="608"/>
      <c r="C242" s="608"/>
    </row>
    <row r="243" spans="2:3">
      <c r="B243" s="608"/>
      <c r="C243" s="608"/>
    </row>
    <row r="244" spans="2:3">
      <c r="B244" s="608"/>
      <c r="C244" s="608"/>
    </row>
    <row r="245" spans="2:3">
      <c r="B245" s="608"/>
      <c r="C245" s="608"/>
    </row>
    <row r="246" spans="2:3">
      <c r="B246" s="608"/>
      <c r="C246" s="608"/>
    </row>
    <row r="247" spans="2:3">
      <c r="B247" s="608"/>
      <c r="C247" s="608"/>
    </row>
    <row r="248" spans="2:3">
      <c r="B248" s="608"/>
      <c r="C248" s="608"/>
    </row>
    <row r="249" spans="2:3">
      <c r="B249" s="608"/>
      <c r="C249" s="608"/>
    </row>
    <row r="250" spans="2:3">
      <c r="B250" s="608"/>
      <c r="C250" s="608"/>
    </row>
    <row r="251" spans="2:3">
      <c r="B251" s="608"/>
      <c r="C251" s="608"/>
    </row>
    <row r="252" spans="2:3">
      <c r="B252" s="608"/>
      <c r="C252" s="608"/>
    </row>
    <row r="253" spans="2:3">
      <c r="B253" s="608"/>
      <c r="C253" s="608"/>
    </row>
    <row r="254" spans="2:3">
      <c r="B254" s="608"/>
      <c r="C254" s="608"/>
    </row>
    <row r="255" spans="2:3">
      <c r="B255" s="608"/>
      <c r="C255" s="608"/>
    </row>
    <row r="256" spans="2:3">
      <c r="B256" s="608"/>
      <c r="C256" s="608"/>
    </row>
    <row r="257" spans="2:3">
      <c r="B257" s="608"/>
      <c r="C257" s="608"/>
    </row>
    <row r="258" spans="2:3">
      <c r="B258" s="608"/>
      <c r="C258" s="608"/>
    </row>
    <row r="259" spans="2:3">
      <c r="B259" s="608"/>
      <c r="C259" s="608"/>
    </row>
    <row r="260" spans="2:3">
      <c r="B260" s="608"/>
      <c r="C260" s="608"/>
    </row>
    <row r="261" spans="2:3">
      <c r="B261" s="608"/>
      <c r="C261" s="608"/>
    </row>
    <row r="262" spans="2:3">
      <c r="B262" s="608"/>
      <c r="C262" s="608"/>
    </row>
  </sheetData>
  <mergeCells count="71">
    <mergeCell ref="F18:G18"/>
    <mergeCell ref="F2:G2"/>
    <mergeCell ref="F3:G3"/>
    <mergeCell ref="F9:G9"/>
    <mergeCell ref="F10:G10"/>
    <mergeCell ref="F11:G11"/>
    <mergeCell ref="F12:G12"/>
    <mergeCell ref="F7:G7"/>
    <mergeCell ref="F13:G13"/>
    <mergeCell ref="F14:G14"/>
    <mergeCell ref="F15:G15"/>
    <mergeCell ref="F16:G16"/>
    <mergeCell ref="F17:G17"/>
    <mergeCell ref="F30:G30"/>
    <mergeCell ref="F19:G19"/>
    <mergeCell ref="F20:G20"/>
    <mergeCell ref="F21:G21"/>
    <mergeCell ref="F22:G22"/>
    <mergeCell ref="F23:G23"/>
    <mergeCell ref="F24:G24"/>
    <mergeCell ref="F25:G25"/>
    <mergeCell ref="F26:G26"/>
    <mergeCell ref="F27:G27"/>
    <mergeCell ref="F28:G28"/>
    <mergeCell ref="F29:G29"/>
    <mergeCell ref="F42:G42"/>
    <mergeCell ref="F31:G31"/>
    <mergeCell ref="F32:G32"/>
    <mergeCell ref="F33:G33"/>
    <mergeCell ref="F34:G34"/>
    <mergeCell ref="F35:G35"/>
    <mergeCell ref="F36:G36"/>
    <mergeCell ref="F37:G37"/>
    <mergeCell ref="F38:G38"/>
    <mergeCell ref="F39:G39"/>
    <mergeCell ref="F40:G40"/>
    <mergeCell ref="F41:G41"/>
    <mergeCell ref="B19:C19"/>
    <mergeCell ref="B8:C8"/>
    <mergeCell ref="B9:C9"/>
    <mergeCell ref="B10:C10"/>
    <mergeCell ref="B11:C11"/>
    <mergeCell ref="B12:C12"/>
    <mergeCell ref="B13:C13"/>
    <mergeCell ref="B14:C14"/>
    <mergeCell ref="B15:C15"/>
    <mergeCell ref="B16:C16"/>
    <mergeCell ref="B17:C17"/>
    <mergeCell ref="B18:C18"/>
    <mergeCell ref="B31:C31"/>
    <mergeCell ref="B20:C20"/>
    <mergeCell ref="B21:C21"/>
    <mergeCell ref="B22:C22"/>
    <mergeCell ref="B23:C23"/>
    <mergeCell ref="B24:C24"/>
    <mergeCell ref="B25:C25"/>
    <mergeCell ref="B26:C26"/>
    <mergeCell ref="B27:C27"/>
    <mergeCell ref="B28:C28"/>
    <mergeCell ref="B29:C29"/>
    <mergeCell ref="B30:C30"/>
    <mergeCell ref="B38:C38"/>
    <mergeCell ref="B39:C39"/>
    <mergeCell ref="B40:C40"/>
    <mergeCell ref="B41:C41"/>
    <mergeCell ref="B32:C32"/>
    <mergeCell ref="B33:C33"/>
    <mergeCell ref="B34:C34"/>
    <mergeCell ref="B35:C35"/>
    <mergeCell ref="B36:C36"/>
    <mergeCell ref="B37:C37"/>
  </mergeCells>
  <hyperlinks>
    <hyperlink ref="F1" r:id="rId1" xr:uid="{00000000-0004-0000-0700-00000000000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E9"/>
  <sheetViews>
    <sheetView showGridLines="0" workbookViewId="0">
      <selection activeCell="E1" sqref="E1"/>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1:5" ht="409.5">
      <c r="A1" s="291" t="s">
        <v>350</v>
      </c>
      <c r="B1" s="292"/>
      <c r="C1" s="297"/>
      <c r="D1" s="297"/>
    </row>
    <row r="2" spans="1:5">
      <c r="B2" s="291" t="s">
        <v>351</v>
      </c>
      <c r="C2" s="292"/>
      <c r="D2" s="297"/>
      <c r="E2" s="297"/>
    </row>
    <row r="3" spans="1:5">
      <c r="B3" s="293"/>
      <c r="C3" s="293"/>
      <c r="D3" s="298"/>
      <c r="E3" s="298"/>
    </row>
    <row r="4" spans="1:5" ht="38.25">
      <c r="B4" s="294" t="s">
        <v>352</v>
      </c>
      <c r="C4" s="293"/>
      <c r="D4" s="298"/>
      <c r="E4" s="298"/>
    </row>
    <row r="5" spans="1:5">
      <c r="B5" s="293"/>
      <c r="C5" s="293"/>
      <c r="D5" s="298"/>
      <c r="E5" s="298"/>
    </row>
    <row r="6" spans="1:5">
      <c r="B6" s="291" t="s">
        <v>353</v>
      </c>
      <c r="C6" s="292"/>
      <c r="D6" s="297"/>
      <c r="E6" s="299" t="s">
        <v>354</v>
      </c>
    </row>
    <row r="7" spans="1:5" ht="13.5" thickBot="1">
      <c r="B7" s="293"/>
      <c r="C7" s="293"/>
      <c r="D7" s="298"/>
      <c r="E7" s="298"/>
    </row>
    <row r="8" spans="1:5" ht="39" thickBot="1">
      <c r="B8" s="295" t="s">
        <v>355</v>
      </c>
      <c r="C8" s="296"/>
      <c r="D8" s="300"/>
      <c r="E8" s="301">
        <v>67</v>
      </c>
    </row>
    <row r="9" spans="1:5">
      <c r="B9" s="293"/>
      <c r="C9" s="293"/>
      <c r="D9" s="298"/>
      <c r="E9" s="29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F45C26A186FA439831B0FC55D27EC0" ma:contentTypeVersion="19" ma:contentTypeDescription="Create a new document." ma:contentTypeScope="" ma:versionID="0145212cc0da1bae69525caaf9eedc11">
  <xsd:schema xmlns:xsd="http://www.w3.org/2001/XMLSchema" xmlns:xs="http://www.w3.org/2001/XMLSchema" xmlns:p="http://schemas.microsoft.com/office/2006/metadata/properties" xmlns:ns2="6893720f-35d3-472c-b969-daf3aa70184f" xmlns:ns3="5c566a34-fb7c-41b1-9d39-ce605e8569cc" xmlns:ns4="a660bf85-90a5-496f-9621-e40bf4dfa019" targetNamespace="http://schemas.microsoft.com/office/2006/metadata/properties" ma:root="true" ma:fieldsID="06938646b8e0e109fa0febc27e9a5d79" ns2:_="" ns3:_="" ns4:_="">
    <xsd:import namespace="6893720f-35d3-472c-b969-daf3aa70184f"/>
    <xsd:import namespace="5c566a34-fb7c-41b1-9d39-ce605e8569cc"/>
    <xsd:import namespace="a660bf85-90a5-496f-9621-e40bf4dfa019"/>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720f-35d3-472c-b969-daf3aa70184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566a34-fb7c-41b1-9d39-ce605e8569cc" elementFormDefault="qualified">
    <xsd:import namespace="http://schemas.microsoft.com/office/2006/documentManagement/types"/>
    <xsd:import namespace="http://schemas.microsoft.com/office/infopath/2007/PartnerControls"/>
    <xsd:element name="Category" ma:index="11" nillable="true" ma:displayName="Category" ma:internalName="Category">
      <xsd:simpleType>
        <xsd:restriction base="dms:Text"/>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0bf85-90a5-496f-9621-e40bf4dfa01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 xmlns="5c566a34-fb7c-41b1-9d39-ce605e8569cc">Financial</Category>
    <_dlc_DocId xmlns="6893720f-35d3-472c-b969-daf3aa70184f">NHC5VPADES2S-1477404701-556</_dlc_DocId>
    <_dlc_DocIdUrl xmlns="6893720f-35d3-472c-b969-daf3aa70184f">
      <Url>https://uflorida.sharepoint.com/sites/pdc/prj/_layouts/15/DocIdRedir.aspx?ID=NHC5VPADES2S-1477404701-556</Url>
      <Description>NHC5VPADES2S-1477404701-556</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5B43ADB-621D-47C3-9BD9-AAC75E75BF69}"/>
</file>

<file path=customXml/itemProps2.xml><?xml version="1.0" encoding="utf-8"?>
<ds:datastoreItem xmlns:ds="http://schemas.openxmlformats.org/officeDocument/2006/customXml" ds:itemID="{ADE8C6B2-4B90-4582-917B-54C7B163A912}"/>
</file>

<file path=customXml/itemProps3.xml><?xml version="1.0" encoding="utf-8"?>
<ds:datastoreItem xmlns:ds="http://schemas.openxmlformats.org/officeDocument/2006/customXml" ds:itemID="{41193F17-B347-48BF-A883-C572477DBE34}"/>
</file>

<file path=customXml/itemProps4.xml><?xml version="1.0" encoding="utf-8"?>
<ds:datastoreItem xmlns:ds="http://schemas.openxmlformats.org/officeDocument/2006/customXml" ds:itemID="{46C56AE2-6AE1-406B-974C-634EBDF49941}"/>
</file>

<file path=customXml/itemProps5.xml><?xml version="1.0" encoding="utf-8"?>
<ds:datastoreItem xmlns:ds="http://schemas.openxmlformats.org/officeDocument/2006/customXml" ds:itemID="{21D316E3-2D84-4265-848C-4829CFE3C559}"/>
</file>

<file path=docProps/app.xml><?xml version="1.0" encoding="utf-8"?>
<Properties xmlns="http://schemas.openxmlformats.org/officeDocument/2006/extended-properties" xmlns:vt="http://schemas.openxmlformats.org/officeDocument/2006/docPropsVTypes">
  <Application>Microsoft Excel Online</Application>
  <Manager/>
  <Company>UF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Howie Scot Ferguson</dc:creator>
  <cp:keywords/>
  <dc:description/>
  <cp:lastModifiedBy/>
  <cp:revision/>
  <dcterms:created xsi:type="dcterms:W3CDTF">1999-11-19T21:16:09Z</dcterms:created>
  <dcterms:modified xsi:type="dcterms:W3CDTF">2021-01-15T04:11:08Z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2600.00000000000</vt:lpwstr>
  </property>
  <property fmtid="{D5CDD505-2E9C-101B-9397-08002B2CF9AE}" pid="3" name="IconOverlay">
    <vt:lpwstr/>
  </property>
  <property fmtid="{D5CDD505-2E9C-101B-9397-08002B2CF9AE}" pid="4" name="_dlc_DocId">
    <vt:lpwstr>NHC5VPADES2S-1477404701-327</vt:lpwstr>
  </property>
  <property fmtid="{D5CDD505-2E9C-101B-9397-08002B2CF9AE}" pid="5" name="_dlc_DocIdItemGuid">
    <vt:lpwstr>e528c3ef-841f-46fa-b8bc-2484b14343dc</vt:lpwstr>
  </property>
  <property fmtid="{D5CDD505-2E9C-101B-9397-08002B2CF9AE}" pid="6" name="_dlc_DocIdUrl">
    <vt:lpwstr>https://uflorida.sharepoint.com/sites/pdc/prj/_layouts/15/DocIdRedir.aspx?ID=NHC5VPADES2S-1477404701-327, NHC5VPADES2S-1477404701-327</vt:lpwstr>
  </property>
  <property fmtid="{D5CDD505-2E9C-101B-9397-08002B2CF9AE}" pid="7" name="display_urn:schemas-microsoft-com:office:office#Editor">
    <vt:lpwstr>Jodi Chase</vt:lpwstr>
  </property>
  <property fmtid="{D5CDD505-2E9C-101B-9397-08002B2CF9AE}" pid="8" name="display_urn:schemas-microsoft-com:office:office#Author">
    <vt:lpwstr>Jodi Chase</vt:lpwstr>
  </property>
  <property fmtid="{D5CDD505-2E9C-101B-9397-08002B2CF9AE}" pid="9" name="ContentTypeId">
    <vt:lpwstr>0x01010001F45C26A186FA439831B0FC55D27EC0</vt:lpwstr>
  </property>
</Properties>
</file>